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0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14" i="1" l="1"/>
  <c r="J13" i="1" l="1"/>
  <c r="J14" i="1" s="1"/>
  <c r="I13" i="1"/>
  <c r="I14" i="1" s="1"/>
  <c r="H13" i="1"/>
  <c r="H14" i="1" s="1"/>
  <c r="G13" i="1"/>
  <c r="G14" i="1" s="1"/>
  <c r="J5" i="1" l="1"/>
  <c r="I5" i="1"/>
  <c r="H5" i="1"/>
  <c r="G5" i="1"/>
  <c r="J6" i="1"/>
  <c r="I6" i="1"/>
  <c r="H6" i="1"/>
  <c r="G6" i="1"/>
  <c r="J3" i="1" l="1"/>
  <c r="I3" i="1"/>
  <c r="H3" i="1"/>
  <c r="G3" i="1"/>
  <c r="F7" i="1" l="1"/>
  <c r="I7" i="1" l="1"/>
  <c r="H7" i="1"/>
  <c r="G7" i="1"/>
  <c r="J7" i="1"/>
  <c r="F15" i="1" l="1"/>
  <c r="J15" i="1" l="1"/>
  <c r="I15" i="1"/>
  <c r="H15" i="1"/>
  <c r="G15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<sst xmlns="http://schemas.openxmlformats.org/spreadsheetml/2006/main" count="57" uniqueCount="51">
  <si>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</si>
  <si>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</si>
  <si>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</si>
  <si>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</si>
  <si>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</si>
  <si>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</si>
  <si>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</si>
  <si>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</si>
  <si>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</si>
  <si>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</si>
  <si>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</si>
  <si>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</si>
  <si>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</si>
  <si>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</si>
  <si>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</si>
  <si>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</si>
  <si>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</si>
  <si>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Горячий напиток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</si>
  <si>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</si>
  <si>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</si>
  <si>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</si>
  <si>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</si>
  <si>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</si>
  <si>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</si>
  <si>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Закуска</t>
  </si>
  <si>
    <t>ТТК№5</t>
  </si>
  <si>
    <t>Батон "Домашний"</t>
  </si>
  <si>
    <t>№173-2015г.</t>
  </si>
  <si>
    <t>Каша вязкая молочная из пшённой крупы с маслом</t>
  </si>
  <si>
    <t>200/10</t>
  </si>
  <si>
    <t>Завтрак</t>
  </si>
  <si>
    <t>Итого за день</t>
  </si>
  <si>
    <t>Обед</t>
  </si>
  <si>
    <t>№71-2015г.</t>
  </si>
  <si>
    <t>№401-2015г.</t>
  </si>
  <si>
    <t>Оладьи со сливочным маслом и сахаром</t>
  </si>
  <si>
    <t>75/5/5</t>
  </si>
  <si>
    <t>Напиток</t>
  </si>
  <si>
    <t>ТТК №89</t>
  </si>
  <si>
    <t>Напиток ягодный (из компотной смеси)</t>
  </si>
  <si>
    <t>№379-2015г.</t>
  </si>
  <si>
    <t>Кофейный напиток с молоком</t>
  </si>
  <si>
    <t>№102-2015г.</t>
  </si>
  <si>
    <t>Суп картофельный с горохом с зеленью</t>
  </si>
  <si>
    <t>250/2</t>
  </si>
  <si>
    <t>ТТК №20</t>
  </si>
  <si>
    <t>40/100</t>
  </si>
  <si>
    <t>Плов "Школьный"</t>
  </si>
  <si>
    <t>ТТК №8</t>
  </si>
  <si>
    <t>Рогалик песочный с сахаром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</si>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</sst>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K8" sqref="K8"/>
    </sheetView>
  </sheetViews>
  <sheetFormatPr defaultRowHeight="15" x14ac:dyDescent="0.25"/>
  <cols>
    <col min="1" max="1" width="13.140625" style="28" customWidth="1"/>
    <col min="2" max="2" width="25.7109375" style="2" bestFit="1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2"/>
  </cols>
  <sheetData>
    <row r="1" spans="1:12" ht="15.75" thickBot="1" x14ac:dyDescent="0.3">
      <c r="A1" s="25" t="s">
        <v>0</v>
      </c>
      <c r="B1" s="50" t="s">
        <v>19</v>
      </c>
      <c r="C1" s="51"/>
      <c r="D1" s="1" t="s">
        <v>1</v>
      </c>
      <c r="E1" s="20"/>
      <c r="F1" s="1" t="s">
        <v>2</v>
      </c>
      <c r="G1" s="52">
        <v>44722</v>
      </c>
      <c r="H1" s="53"/>
      <c r="I1" s="53"/>
      <c r="J1" s="54"/>
      <c r="K1" s="1"/>
      <c r="L1" s="1"/>
    </row>
    <row r="2" spans="1:12" ht="15.75" thickBot="1" x14ac:dyDescent="0.3">
      <c r="A2" s="29" t="s">
        <v>3</v>
      </c>
      <c r="B2" s="30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4" t="s">
        <v>9</v>
      </c>
      <c r="H2" s="34" t="s">
        <v>10</v>
      </c>
      <c r="I2" s="34" t="s">
        <v>11</v>
      </c>
      <c r="J2" s="35" t="s">
        <v>12</v>
      </c>
    </row>
    <row r="3" spans="1:12" s="33" customFormat="1" ht="30" x14ac:dyDescent="0.25">
      <c r="A3" s="64" t="s">
        <v>30</v>
      </c>
      <c r="B3" s="15" t="s">
        <v>13</v>
      </c>
      <c r="C3" s="16" t="s">
        <v>27</v>
      </c>
      <c r="D3" s="16" t="s">
        <v>28</v>
      </c>
      <c r="E3" s="9" t="s">
        <v>29</v>
      </c>
      <c r="F3" s="10">
        <v>19.93</v>
      </c>
      <c r="G3" s="43">
        <f>289</f>
        <v>289</v>
      </c>
      <c r="H3" s="43">
        <f>8.2</f>
        <v>8.1999999999999993</v>
      </c>
      <c r="I3" s="43">
        <f>10.6</f>
        <v>10.6</v>
      </c>
      <c r="J3" s="44">
        <f>40.1</f>
        <v>40.1</v>
      </c>
    </row>
    <row r="4" spans="1:12" s="32" customFormat="1" x14ac:dyDescent="0.25">
      <c r="A4" s="64"/>
      <c r="B4" s="5" t="s">
        <v>17</v>
      </c>
      <c r="C4" s="3" t="s">
        <v>40</v>
      </c>
      <c r="D4" s="3" t="s">
        <v>41</v>
      </c>
      <c r="E4" s="11">
        <v>200</v>
      </c>
      <c r="F4" s="4">
        <v>7.32</v>
      </c>
      <c r="G4" s="36">
        <v>100.6</v>
      </c>
      <c r="H4" s="36">
        <v>3.17</v>
      </c>
      <c r="I4" s="36">
        <v>2.68</v>
      </c>
      <c r="J4" s="37">
        <v>15.95</v>
      </c>
    </row>
    <row r="5" spans="1:12" s="24" customFormat="1" x14ac:dyDescent="0.25">
      <c r="A5" s="64"/>
      <c r="B5" s="5" t="s">
        <v>18</v>
      </c>
      <c r="C5" s="3" t="s">
        <v>34</v>
      </c>
      <c r="D5" s="3" t="s">
        <v>35</v>
      </c>
      <c r="E5" s="11" t="s">
        <v>36</v>
      </c>
      <c r="F5" s="4">
        <v>11.71</v>
      </c>
      <c r="G5" s="36">
        <f>462/2+40/2</f>
        <v>251</v>
      </c>
      <c r="H5" s="38">
        <f>11.64/2+0</f>
        <v>5.82</v>
      </c>
      <c r="I5" s="38">
        <f>18.73/2+0</f>
        <v>9.3650000000000002</v>
      </c>
      <c r="J5" s="39">
        <f>61.67/2+9.98/2</f>
        <v>35.825000000000003</v>
      </c>
      <c r="K5"/>
    </row>
    <row r="6" spans="1:12" s="19" customFormat="1" ht="15.75" thickBot="1" x14ac:dyDescent="0.3">
      <c r="A6" s="64"/>
      <c r="B6" s="7" t="s">
        <v>14</v>
      </c>
      <c r="C6" s="8" t="s">
        <v>25</v>
      </c>
      <c r="D6" s="8" t="s">
        <v>26</v>
      </c>
      <c r="E6" s="12">
        <v>30</v>
      </c>
      <c r="F6" s="13">
        <v>1.1499999999999999</v>
      </c>
      <c r="G6" s="23">
        <f>229.7*0.3</f>
        <v>68.91</v>
      </c>
      <c r="H6" s="40">
        <f>6.7*0.3</f>
        <v>2.0099999999999998</v>
      </c>
      <c r="I6" s="40">
        <f>1.1*0.3</f>
        <v>0.33</v>
      </c>
      <c r="J6" s="41">
        <f>48.3*0.3</f>
        <v>14.489999999999998</v>
      </c>
    </row>
    <row r="7" spans="1:12" ht="16.5" thickBot="1" x14ac:dyDescent="0.3">
      <c r="A7" s="58" t="s">
        <v>15</v>
      </c>
      <c r="B7" s="59"/>
      <c r="C7" s="59"/>
      <c r="D7" s="59"/>
      <c r="E7" s="60"/>
      <c r="F7" s="14">
        <f>SUM(F3:F6)</f>
        <v>40.11</v>
      </c>
      <c r="G7" s="42">
        <f>SUM(G3:G6)</f>
        <v>709.51</v>
      </c>
      <c r="H7" s="42">
        <f>SUM(H3:H6)</f>
        <v>19.199999999999996</v>
      </c>
      <c r="I7" s="42">
        <f>SUM(I3:I6)</f>
        <v>22.974999999999998</v>
      </c>
      <c r="J7" s="42">
        <f>SUM(J3:J6)</f>
        <v>106.36499999999999</v>
      </c>
    </row>
    <row r="8" spans="1:12" s="47" customFormat="1" ht="15.75" x14ac:dyDescent="0.25">
      <c r="A8" s="65" t="s">
        <v>32</v>
      </c>
      <c r="B8" s="68" t="s">
        <v>24</v>
      </c>
      <c r="C8" s="69" t="s">
        <v>33</v>
      </c>
      <c r="D8" s="70" t="s">
        <v>50</v>
      </c>
      <c r="E8" s="9">
        <v>15</v>
      </c>
      <c r="F8" s="71">
        <v>1.03</v>
      </c>
      <c r="G8" s="71">
        <f>12*0.15</f>
        <v>1.7999999999999998</v>
      </c>
      <c r="H8" s="71">
        <f>0.72*0.15</f>
        <v>0.108</v>
      </c>
      <c r="I8" s="71">
        <f>0.1*0.15</f>
        <v>1.4999999999999999E-2</v>
      </c>
      <c r="J8" s="72">
        <f>1.92*0.15</f>
        <v>0.28799999999999998</v>
      </c>
      <c r="K8"/>
    </row>
    <row r="9" spans="1:12" s="47" customFormat="1" x14ac:dyDescent="0.25">
      <c r="A9" s="64"/>
      <c r="B9" s="5" t="s">
        <v>16</v>
      </c>
      <c r="C9" s="3" t="s">
        <v>42</v>
      </c>
      <c r="D9" s="3" t="s">
        <v>43</v>
      </c>
      <c r="E9" s="11" t="s">
        <v>44</v>
      </c>
      <c r="F9" s="4">
        <v>11.42</v>
      </c>
      <c r="G9" s="4">
        <v>148.25</v>
      </c>
      <c r="H9" s="4">
        <v>5.49</v>
      </c>
      <c r="I9" s="4">
        <v>5.27</v>
      </c>
      <c r="J9" s="6">
        <v>16.54</v>
      </c>
    </row>
    <row r="10" spans="1:12" s="33" customFormat="1" x14ac:dyDescent="0.25">
      <c r="A10" s="64"/>
      <c r="B10" s="5" t="s">
        <v>13</v>
      </c>
      <c r="C10" s="3" t="s">
        <v>45</v>
      </c>
      <c r="D10" s="3" t="s">
        <v>47</v>
      </c>
      <c r="E10" s="11" t="s">
        <v>46</v>
      </c>
      <c r="F10" s="4">
        <v>35.299999999999997</v>
      </c>
      <c r="G10" s="48">
        <v>280.7</v>
      </c>
      <c r="H10" s="48">
        <v>14</v>
      </c>
      <c r="I10" s="48">
        <v>14.1</v>
      </c>
      <c r="J10" s="49">
        <v>24.5</v>
      </c>
    </row>
    <row r="11" spans="1:12" x14ac:dyDescent="0.25">
      <c r="A11" s="64"/>
      <c r="B11" s="5" t="s">
        <v>37</v>
      </c>
      <c r="C11" s="3" t="s">
        <v>38</v>
      </c>
      <c r="D11" s="3" t="s">
        <v>39</v>
      </c>
      <c r="E11" s="11">
        <v>200</v>
      </c>
      <c r="F11" s="4">
        <v>9.16</v>
      </c>
      <c r="G11" s="4">
        <v>111</v>
      </c>
      <c r="H11" s="48">
        <v>0.7</v>
      </c>
      <c r="I11" s="48">
        <v>0</v>
      </c>
      <c r="J11" s="49">
        <v>27</v>
      </c>
      <c r="K11"/>
    </row>
    <row r="12" spans="1:12" s="24" customFormat="1" x14ac:dyDescent="0.25">
      <c r="A12" s="64"/>
      <c r="B12" s="5" t="s">
        <v>18</v>
      </c>
      <c r="C12" s="22" t="s">
        <v>48</v>
      </c>
      <c r="D12" s="3" t="s">
        <v>49</v>
      </c>
      <c r="E12" s="11">
        <v>50</v>
      </c>
      <c r="F12" s="4">
        <v>6.72</v>
      </c>
      <c r="G12" s="36">
        <v>212.7</v>
      </c>
      <c r="H12" s="36">
        <v>3.18</v>
      </c>
      <c r="I12" s="36">
        <v>8.43</v>
      </c>
      <c r="J12" s="37">
        <v>31.04</v>
      </c>
    </row>
    <row r="13" spans="1:12" s="21" customFormat="1" ht="15.75" thickBot="1" x14ac:dyDescent="0.3">
      <c r="A13" s="64"/>
      <c r="B13" s="7" t="s">
        <v>14</v>
      </c>
      <c r="C13" s="8" t="s">
        <v>25</v>
      </c>
      <c r="D13" s="8" t="s">
        <v>26</v>
      </c>
      <c r="E13" s="12">
        <v>14.5</v>
      </c>
      <c r="F13" s="13">
        <v>0.55000000000000004</v>
      </c>
      <c r="G13" s="23">
        <f>229.7*0.145</f>
        <v>33.306499999999993</v>
      </c>
      <c r="H13" s="40">
        <f>6.7*0.145</f>
        <v>0.97149999999999992</v>
      </c>
      <c r="I13" s="40">
        <f>1.1*0.145</f>
        <v>0.1595</v>
      </c>
      <c r="J13" s="41">
        <f>48.3*0.145</f>
        <v>7.0034999999999989</v>
      </c>
    </row>
    <row r="14" spans="1:12" ht="16.5" thickBot="1" x14ac:dyDescent="0.3">
      <c r="A14" s="58" t="s">
        <v>15</v>
      </c>
      <c r="B14" s="61"/>
      <c r="C14" s="61"/>
      <c r="D14" s="61"/>
      <c r="E14" s="62"/>
      <c r="F14" s="46">
        <f>SUM(F8:F13)</f>
        <v>64.179999999999993</v>
      </c>
      <c r="G14" s="46">
        <f t="shared" ref="G14:J14" si="0">SUM(G8:G13)</f>
        <v>787.75650000000007</v>
      </c>
      <c r="H14" s="46">
        <f t="shared" si="0"/>
        <v>24.449499999999997</v>
      </c>
      <c r="I14" s="46">
        <f t="shared" si="0"/>
        <v>27.974499999999999</v>
      </c>
      <c r="J14" s="46">
        <f t="shared" si="0"/>
        <v>106.3715</v>
      </c>
      <c r="K14"/>
    </row>
    <row r="15" spans="1:12" s="33" customFormat="1" ht="16.5" thickBot="1" x14ac:dyDescent="0.3">
      <c r="A15" s="58" t="s">
        <v>31</v>
      </c>
      <c r="B15" s="66"/>
      <c r="C15" s="66"/>
      <c r="D15" s="66"/>
      <c r="E15" s="67"/>
      <c r="F15" s="17">
        <f>F7+F14</f>
        <v>104.28999999999999</v>
      </c>
      <c r="G15" s="17">
        <f>G7+G14</f>
        <v>1497.2665000000002</v>
      </c>
      <c r="H15" s="17">
        <f>H7+H14</f>
        <v>43.649499999999989</v>
      </c>
      <c r="I15" s="17">
        <f>I7+I14</f>
        <v>50.9495</v>
      </c>
      <c r="J15" s="17">
        <f>J7+J14</f>
        <v>212.73649999999998</v>
      </c>
      <c r="K15"/>
    </row>
    <row r="17" spans="1:10" ht="15.75" thickBot="1" x14ac:dyDescent="0.3">
      <c r="A17" s="56" t="s">
        <v>22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.75" x14ac:dyDescent="0.25">
      <c r="A18" s="26"/>
      <c r="B18" s="18"/>
      <c r="C18" s="55" t="s">
        <v>20</v>
      </c>
      <c r="D18" s="55"/>
      <c r="G18" s="57"/>
      <c r="H18" s="57"/>
      <c r="I18" s="57"/>
      <c r="J18" s="57"/>
    </row>
    <row r="19" spans="1:10" x14ac:dyDescent="0.25">
      <c r="A19" s="25"/>
      <c r="B19" s="1"/>
      <c r="C19" s="1"/>
      <c r="D19" s="1"/>
    </row>
    <row r="20" spans="1:10" x14ac:dyDescent="0.25">
      <c r="A20" s="63" t="s">
        <v>21</v>
      </c>
      <c r="B20" s="63"/>
    </row>
    <row r="21" spans="1:10" x14ac:dyDescent="0.25">
      <c r="A21" s="63" t="s">
        <v>23</v>
      </c>
      <c r="B21" s="63"/>
    </row>
    <row r="22" spans="1:10" x14ac:dyDescent="0.25">
      <c r="A22" s="27"/>
    </row>
  </sheetData>
  <mergeCells count="12">
    <mergeCell ref="A20:B20"/>
    <mergeCell ref="A21:B21"/>
    <mergeCell ref="A3:A6"/>
    <mergeCell ref="A8:A13"/>
    <mergeCell ref="A15:E15"/>
    <mergeCell ref="B1:C1"/>
    <mergeCell ref="G1:J1"/>
    <mergeCell ref="C18:D18"/>
    <mergeCell ref="A17:J17"/>
    <mergeCell ref="G18:J18"/>
    <mergeCell ref="A7:E7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2022-06-09T10:49:02Z</dcterms:modified>
</cp:coreProperties>
</file>