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15.06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2" i="1"/>
  <c r="I12" i="1"/>
  <c r="H12" i="1"/>
  <c r="G12" i="1"/>
  <c r="J10" i="1"/>
  <c r="I10" i="1"/>
  <c r="H10" i="1"/>
  <c r="G10" i="1"/>
  <c r="J9" i="1"/>
  <c r="I9" i="1"/>
  <c r="H9" i="1"/>
  <c r="G9" i="1"/>
  <c r="J8" i="1"/>
  <c r="I8" i="1"/>
  <c r="H8" i="1"/>
  <c r="G8" i="1"/>
  <c r="G14" i="1"/>
  <c r="H14" i="1"/>
  <c r="I14" i="1"/>
  <c r="J14" i="1"/>
  <c r="F14" i="1"/>
  <c r="J6" i="1" l="1"/>
  <c r="I6" i="1" l="1"/>
  <c r="H6" i="1"/>
  <c r="G6" i="1"/>
  <c r="G7" i="1" l="1"/>
  <c r="H7" i="1"/>
  <c r="I7" i="1"/>
  <c r="J7" i="1"/>
  <c r="F7" i="1"/>
  <c r="F15" i="1" l="1"/>
  <c r="J15" i="1" l="1"/>
  <c r="I15" i="1"/>
  <c r="H15" i="1"/>
  <c r="G15" i="1"/>
</calcChain>
</file>

<file path=xl/sharedStrings.xml><?xml version="1.0" encoding="utf-8"?>
<sst xmlns="http://schemas.openxmlformats.org/spreadsheetml/2006/main" count="56" uniqueCount="51">
  <si>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</si>
  <si>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</si>
  <si>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</si>
  <si>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</si>
  <si>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</si>
  <si>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</si>
  <si>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</si>
  <si>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</si>
  <si>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</si>
  <si>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</si>
  <si>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</si>
  <si>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</si>
  <si>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</si>
  <si>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</si>
  <si>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</si>
  <si>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</si>
  <si>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Гарнир</t>
  </si>
  <si>
    <t>Горячий напиток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</si>
  <si>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</si>
  <si>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</si>
  <si>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</si>
  <si>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</si>
  <si>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</si>
  <si>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</si>
  <si>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ТТК№5</t>
  </si>
  <si>
    <t>Батон "Домашний"</t>
  </si>
  <si>
    <t>200/10</t>
  </si>
  <si>
    <t>Завтрак</t>
  </si>
  <si>
    <t>Итого за день</t>
  </si>
  <si>
    <t>Обед</t>
  </si>
  <si>
    <t>№174-2015г.</t>
  </si>
  <si>
    <t>Первое блюдо</t>
  </si>
  <si>
    <t>Кондитерское изделие</t>
  </si>
  <si>
    <t>ПР</t>
  </si>
  <si>
    <t>Печенье "Весёлая ярмарка"</t>
  </si>
  <si>
    <t>Каша жидкая молочная из гречневой крупы с маслом</t>
  </si>
  <si>
    <t>№309-2015г.</t>
  </si>
  <si>
    <t>Макароны отварные</t>
  </si>
  <si>
    <t>Напиток (сладкое блюдо)</t>
  </si>
  <si>
    <t>№342-2015г.</t>
  </si>
  <si>
    <t>Компот из свежих яблок</t>
  </si>
  <si>
    <t>№685-2004г.</t>
  </si>
  <si>
    <t>Чай с сахаром</t>
  </si>
  <si>
    <t>200/15</t>
  </si>
  <si>
    <t>Булочка аппетитная</t>
  </si>
  <si>
    <t>ТК</t>
  </si>
  <si>
    <t>№96-2015г.</t>
  </si>
  <si>
    <t>Рассольник ленинградский со сметаной и зеленью</t>
  </si>
  <si>
    <t>ТТК №18</t>
  </si>
  <si>
    <t>Филе цыплёнка запечённое</t>
  </si>
  <si>
    <t>250/5/2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</si>
</sst>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/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4" fontId="1" fillId="0" borderId="20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2" fontId="2" fillId="0" borderId="25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right" vertical="center" wrapText="1"/>
    </xf>
    <xf numFmtId="2" fontId="1" fillId="0" borderId="27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vertical="center" wrapText="1"/>
    </xf>
    <xf numFmtId="0" fontId="1" fillId="0" borderId="0" xfId="0" applyFont="1"/>
    <xf numFmtId="2" fontId="5" fillId="0" borderId="1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G10" sqref="G10"/>
    </sheetView>
  </sheetViews>
  <sheetFormatPr defaultRowHeight="15" x14ac:dyDescent="0.25"/>
  <cols>
    <col min="1" max="1" width="13.5703125" style="24" customWidth="1"/>
    <col min="2" max="2" width="25.5703125" style="2" customWidth="1"/>
    <col min="3" max="3" width="12.28515625" style="2" customWidth="1"/>
    <col min="4" max="4" width="48.85546875" style="2" customWidth="1"/>
    <col min="5" max="5" width="10.140625" style="2" bestFit="1" customWidth="1"/>
    <col min="6" max="6" width="9.140625" style="2"/>
    <col min="7" max="7" width="18.140625" style="38" customWidth="1"/>
    <col min="8" max="8" width="11.42578125" style="38" bestFit="1" customWidth="1"/>
    <col min="9" max="9" width="9.140625" style="38"/>
    <col min="10" max="10" width="10.85546875" style="38" customWidth="1"/>
    <col min="11" max="16384" width="9.140625" style="2"/>
  </cols>
  <sheetData>
    <row r="1" spans="1:12" ht="15.75" thickBot="1" x14ac:dyDescent="0.3">
      <c r="A1" s="21" t="s">
        <v>0</v>
      </c>
      <c r="B1" s="53" t="s">
        <v>19</v>
      </c>
      <c r="C1" s="54"/>
      <c r="D1" s="1" t="s">
        <v>1</v>
      </c>
      <c r="E1" s="18"/>
      <c r="F1" s="1" t="s">
        <v>2</v>
      </c>
      <c r="G1" s="55">
        <v>44727</v>
      </c>
      <c r="H1" s="56"/>
      <c r="I1" s="56"/>
      <c r="J1" s="57"/>
      <c r="K1" s="1"/>
      <c r="L1" s="1"/>
    </row>
    <row r="2" spans="1:12" ht="15.75" thickBot="1" x14ac:dyDescent="0.3">
      <c r="A2" s="25" t="s">
        <v>3</v>
      </c>
      <c r="B2" s="26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30" t="s">
        <v>9</v>
      </c>
      <c r="H2" s="30" t="s">
        <v>10</v>
      </c>
      <c r="I2" s="30" t="s">
        <v>11</v>
      </c>
      <c r="J2" s="31" t="s">
        <v>12</v>
      </c>
    </row>
    <row r="3" spans="1:12" s="28" customFormat="1" ht="30" x14ac:dyDescent="0.25">
      <c r="A3" s="67" t="s">
        <v>27</v>
      </c>
      <c r="B3" s="14" t="s">
        <v>13</v>
      </c>
      <c r="C3" s="15" t="s">
        <v>30</v>
      </c>
      <c r="D3" s="15" t="s">
        <v>35</v>
      </c>
      <c r="E3" s="8" t="s">
        <v>26</v>
      </c>
      <c r="F3" s="9">
        <v>27.16</v>
      </c>
      <c r="G3" s="36">
        <v>295</v>
      </c>
      <c r="H3" s="36">
        <v>9.09</v>
      </c>
      <c r="I3" s="36">
        <v>12.99</v>
      </c>
      <c r="J3" s="37">
        <v>35.18</v>
      </c>
    </row>
    <row r="4" spans="1:12" s="41" customFormat="1" x14ac:dyDescent="0.25">
      <c r="A4" s="67"/>
      <c r="B4" s="5" t="s">
        <v>17</v>
      </c>
      <c r="C4" s="3" t="s">
        <v>41</v>
      </c>
      <c r="D4" s="3" t="s">
        <v>42</v>
      </c>
      <c r="E4" s="10" t="s">
        <v>43</v>
      </c>
      <c r="F4" s="4">
        <v>2.89</v>
      </c>
      <c r="G4" s="32">
        <v>60</v>
      </c>
      <c r="H4" s="32">
        <v>7.0000000000000007E-2</v>
      </c>
      <c r="I4" s="32">
        <v>0.02</v>
      </c>
      <c r="J4" s="33">
        <v>15</v>
      </c>
    </row>
    <row r="5" spans="1:12" s="41" customFormat="1" x14ac:dyDescent="0.25">
      <c r="A5" s="67"/>
      <c r="B5" s="42" t="s">
        <v>18</v>
      </c>
      <c r="C5" s="43" t="s">
        <v>45</v>
      </c>
      <c r="D5" s="43" t="s">
        <v>44</v>
      </c>
      <c r="E5" s="44">
        <v>50</v>
      </c>
      <c r="F5" s="45">
        <v>3.68</v>
      </c>
      <c r="G5" s="46">
        <v>158</v>
      </c>
      <c r="H5" s="46">
        <v>3.38</v>
      </c>
      <c r="I5" s="46">
        <v>6.72</v>
      </c>
      <c r="J5" s="47">
        <v>21</v>
      </c>
      <c r="K5"/>
    </row>
    <row r="6" spans="1:12" s="41" customFormat="1" ht="15.75" thickBot="1" x14ac:dyDescent="0.3">
      <c r="A6" s="67"/>
      <c r="B6" s="6" t="s">
        <v>14</v>
      </c>
      <c r="C6" s="7" t="s">
        <v>24</v>
      </c>
      <c r="D6" s="7" t="s">
        <v>25</v>
      </c>
      <c r="E6" s="11">
        <v>15</v>
      </c>
      <c r="F6" s="12">
        <v>0.56999999999999995</v>
      </c>
      <c r="G6" s="20">
        <f>229.7*0.15</f>
        <v>34.454999999999998</v>
      </c>
      <c r="H6" s="34">
        <f>6.7*0.15</f>
        <v>1.0049999999999999</v>
      </c>
      <c r="I6" s="34">
        <f>1.1*0.15</f>
        <v>0.16500000000000001</v>
      </c>
      <c r="J6" s="35">
        <f>48.3*0.3</f>
        <v>14.489999999999998</v>
      </c>
    </row>
    <row r="7" spans="1:12" ht="16.5" thickBot="1" x14ac:dyDescent="0.3">
      <c r="A7" s="61" t="s">
        <v>15</v>
      </c>
      <c r="B7" s="62"/>
      <c r="C7" s="62"/>
      <c r="D7" s="62"/>
      <c r="E7" s="63"/>
      <c r="F7" s="13">
        <f>SUM(F3:F6)</f>
        <v>34.300000000000004</v>
      </c>
      <c r="G7" s="13">
        <f t="shared" ref="G7:J7" si="0">SUM(G3:G6)</f>
        <v>547.45500000000004</v>
      </c>
      <c r="H7" s="13">
        <f t="shared" si="0"/>
        <v>13.544999999999998</v>
      </c>
      <c r="I7" s="13">
        <f t="shared" si="0"/>
        <v>19.895</v>
      </c>
      <c r="J7" s="13">
        <f t="shared" si="0"/>
        <v>85.67</v>
      </c>
    </row>
    <row r="8" spans="1:12" s="49" customFormat="1" ht="15.75" customHeight="1" x14ac:dyDescent="0.25">
      <c r="A8" s="68" t="s">
        <v>29</v>
      </c>
      <c r="B8" s="14" t="s">
        <v>31</v>
      </c>
      <c r="C8" s="15" t="s">
        <v>46</v>
      </c>
      <c r="D8" s="15" t="s">
        <v>47</v>
      </c>
      <c r="E8" s="8" t="s">
        <v>50</v>
      </c>
      <c r="F8" s="9">
        <v>16.07</v>
      </c>
      <c r="G8" s="9">
        <f>429*0.25+162*0.05</f>
        <v>115.35</v>
      </c>
      <c r="H8" s="9">
        <f>8.07*0.25+2.6*0.05</f>
        <v>2.1475</v>
      </c>
      <c r="I8" s="9">
        <f>20.36*0.25+15*0.05</f>
        <v>5.84</v>
      </c>
      <c r="J8" s="71">
        <f>47.92*0.25+3.6*0.05</f>
        <v>12.16</v>
      </c>
    </row>
    <row r="9" spans="1:12" s="19" customFormat="1" x14ac:dyDescent="0.25">
      <c r="A9" s="67"/>
      <c r="B9" s="5" t="s">
        <v>13</v>
      </c>
      <c r="C9" s="3" t="s">
        <v>48</v>
      </c>
      <c r="D9" s="3" t="s">
        <v>49</v>
      </c>
      <c r="E9" s="10">
        <v>40</v>
      </c>
      <c r="F9" s="4">
        <v>28.18</v>
      </c>
      <c r="G9" s="50">
        <f>103.32/40*40</f>
        <v>103.32</v>
      </c>
      <c r="H9" s="50">
        <f>13.76/40*40</f>
        <v>13.759999999999998</v>
      </c>
      <c r="I9" s="50">
        <f>3.04/40*40</f>
        <v>3.04</v>
      </c>
      <c r="J9" s="51">
        <f>5.28/40*40</f>
        <v>5.28</v>
      </c>
    </row>
    <row r="10" spans="1:12" s="29" customFormat="1" x14ac:dyDescent="0.25">
      <c r="A10" s="67"/>
      <c r="B10" s="5" t="s">
        <v>16</v>
      </c>
      <c r="C10" s="3" t="s">
        <v>36</v>
      </c>
      <c r="D10" s="3" t="s">
        <v>37</v>
      </c>
      <c r="E10" s="10">
        <v>120</v>
      </c>
      <c r="F10" s="4">
        <v>10.16</v>
      </c>
      <c r="G10" s="50">
        <f>1123*0.12</f>
        <v>134.76</v>
      </c>
      <c r="H10" s="50">
        <f>36.78*0.12</f>
        <v>4.4135999999999997</v>
      </c>
      <c r="I10" s="50">
        <f>30.1*0.12</f>
        <v>3.6120000000000001</v>
      </c>
      <c r="J10" s="51">
        <f>176.3*0.12</f>
        <v>21.155999999999999</v>
      </c>
    </row>
    <row r="11" spans="1:12" x14ac:dyDescent="0.25">
      <c r="A11" s="67"/>
      <c r="B11" s="5" t="s">
        <v>38</v>
      </c>
      <c r="C11" s="3" t="s">
        <v>39</v>
      </c>
      <c r="D11" s="3" t="s">
        <v>40</v>
      </c>
      <c r="E11" s="10">
        <v>200</v>
      </c>
      <c r="F11" s="4">
        <v>10.65</v>
      </c>
      <c r="G11" s="4">
        <v>114.6</v>
      </c>
      <c r="H11" s="4">
        <v>0.16</v>
      </c>
      <c r="I11" s="4">
        <v>0.16</v>
      </c>
      <c r="J11" s="52">
        <v>27.88</v>
      </c>
      <c r="K11"/>
    </row>
    <row r="12" spans="1:12" s="40" customFormat="1" x14ac:dyDescent="0.25">
      <c r="A12" s="67"/>
      <c r="B12" s="5" t="s">
        <v>32</v>
      </c>
      <c r="C12" s="3" t="s">
        <v>33</v>
      </c>
      <c r="D12" s="3" t="s">
        <v>34</v>
      </c>
      <c r="E12" s="10">
        <v>18</v>
      </c>
      <c r="F12" s="4">
        <v>3.66</v>
      </c>
      <c r="G12" s="4">
        <f>480*0.18</f>
        <v>86.399999999999991</v>
      </c>
      <c r="H12" s="4">
        <f>8.5*0.18</f>
        <v>1.53</v>
      </c>
      <c r="I12" s="4">
        <f>18*0.18</f>
        <v>3.2399999999999998</v>
      </c>
      <c r="J12" s="52">
        <f>70*0.18</f>
        <v>12.6</v>
      </c>
      <c r="K12"/>
    </row>
    <row r="13" spans="1:12" s="19" customFormat="1" ht="15.75" thickBot="1" x14ac:dyDescent="0.3">
      <c r="A13" s="72"/>
      <c r="B13" s="6" t="s">
        <v>14</v>
      </c>
      <c r="C13" s="7" t="s">
        <v>24</v>
      </c>
      <c r="D13" s="7" t="s">
        <v>25</v>
      </c>
      <c r="E13" s="11">
        <v>33</v>
      </c>
      <c r="F13" s="12">
        <v>1.27</v>
      </c>
      <c r="G13" s="20">
        <f>229.7*0.33</f>
        <v>75.801000000000002</v>
      </c>
      <c r="H13" s="34">
        <f>6.7*0.33</f>
        <v>2.2110000000000003</v>
      </c>
      <c r="I13" s="34">
        <f>1.1*0.33</f>
        <v>0.36300000000000004</v>
      </c>
      <c r="J13" s="35">
        <f>48.3*0.33</f>
        <v>15.939</v>
      </c>
    </row>
    <row r="14" spans="1:12" ht="16.5" thickBot="1" x14ac:dyDescent="0.3">
      <c r="A14" s="61" t="s">
        <v>15</v>
      </c>
      <c r="B14" s="64"/>
      <c r="C14" s="64"/>
      <c r="D14" s="64"/>
      <c r="E14" s="65"/>
      <c r="F14" s="39">
        <f>SUM(F8:F13)</f>
        <v>69.989999999999995</v>
      </c>
      <c r="G14" s="39">
        <f t="shared" ref="G14:J14" si="1">SUM(G8:G13)</f>
        <v>630.23099999999999</v>
      </c>
      <c r="H14" s="39">
        <f t="shared" si="1"/>
        <v>24.222099999999998</v>
      </c>
      <c r="I14" s="39">
        <f t="shared" si="1"/>
        <v>16.254999999999999</v>
      </c>
      <c r="J14" s="39">
        <f t="shared" si="1"/>
        <v>95.014999999999986</v>
      </c>
      <c r="K14"/>
    </row>
    <row r="15" spans="1:12" s="28" customFormat="1" ht="16.5" thickBot="1" x14ac:dyDescent="0.3">
      <c r="A15" s="61" t="s">
        <v>28</v>
      </c>
      <c r="B15" s="69"/>
      <c r="C15" s="69"/>
      <c r="D15" s="69"/>
      <c r="E15" s="70"/>
      <c r="F15" s="16">
        <f>F7+F14</f>
        <v>104.28999999999999</v>
      </c>
      <c r="G15" s="48">
        <f>G7+G14</f>
        <v>1177.6860000000001</v>
      </c>
      <c r="H15" s="48">
        <f>H7+H14</f>
        <v>37.767099999999999</v>
      </c>
      <c r="I15" s="48">
        <f>I7+I14</f>
        <v>36.15</v>
      </c>
      <c r="J15" s="48">
        <f>J7+J14</f>
        <v>180.685</v>
      </c>
      <c r="K15"/>
    </row>
    <row r="17" spans="1:10" ht="15.75" thickBot="1" x14ac:dyDescent="0.3">
      <c r="A17" s="59" t="s">
        <v>22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5.75" x14ac:dyDescent="0.25">
      <c r="A18" s="22"/>
      <c r="B18" s="17"/>
      <c r="C18" s="58" t="s">
        <v>20</v>
      </c>
      <c r="D18" s="58"/>
      <c r="G18" s="60"/>
      <c r="H18" s="60"/>
      <c r="I18" s="60"/>
      <c r="J18" s="60"/>
    </row>
    <row r="19" spans="1:10" x14ac:dyDescent="0.25">
      <c r="A19" s="21"/>
      <c r="B19" s="1"/>
      <c r="C19" s="1"/>
      <c r="D19" s="1"/>
    </row>
    <row r="20" spans="1:10" x14ac:dyDescent="0.25">
      <c r="A20" s="66" t="s">
        <v>21</v>
      </c>
      <c r="B20" s="66"/>
    </row>
    <row r="21" spans="1:10" x14ac:dyDescent="0.25">
      <c r="A21" s="66" t="s">
        <v>23</v>
      </c>
      <c r="B21" s="66"/>
    </row>
    <row r="22" spans="1:10" x14ac:dyDescent="0.25">
      <c r="A22" s="23"/>
    </row>
  </sheetData>
  <mergeCells count="12">
    <mergeCell ref="A20:B20"/>
    <mergeCell ref="A21:B21"/>
    <mergeCell ref="A3:A6"/>
    <mergeCell ref="A15:E15"/>
    <mergeCell ref="A8:A13"/>
    <mergeCell ref="B1:C1"/>
    <mergeCell ref="G1:J1"/>
    <mergeCell ref="C18:D18"/>
    <mergeCell ref="A17:J17"/>
    <mergeCell ref="G18:J18"/>
    <mergeCell ref="A7:E7"/>
    <mergeCell ref="A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2022-06-14T10:24:54Z</dcterms:modified>
</cp:coreProperties>
</file>