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20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5" i="1" l="1"/>
  <c r="I5" i="1"/>
  <c r="H5" i="1"/>
  <c r="G5" i="1"/>
  <c r="J8" i="1" l="1"/>
  <c r="I8" i="1"/>
  <c r="H8" i="1"/>
  <c r="G8" i="1"/>
  <c r="J9" i="1" l="1"/>
  <c r="I9" i="1"/>
  <c r="H9" i="1"/>
  <c r="G9" i="1"/>
  <c r="F6" i="1" l="1"/>
  <c r="J6" i="1" l="1"/>
  <c r="I6" i="1"/>
  <c r="H6" i="1"/>
  <c r="G6" i="1"/>
  <c r="F13" i="1" l="1"/>
  <c r="F14" i="1" s="1"/>
  <c r="J13" i="1" l="1"/>
  <c r="J14" i="1" s="1"/>
  <c r="I13" i="1"/>
  <c r="I14" i="1" s="1"/>
  <c r="H13" i="1"/>
  <c r="H14" i="1" s="1"/>
  <c r="G13" i="1"/>
  <c r="G14" i="1" s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<sst xmlns="http://schemas.openxmlformats.org/spreadsheetml/2006/main" count="53" uniqueCount="50">
  <si>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</si>
  <si>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</si>
  <si>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</si>
  <si>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</si>
  <si>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</si>
  <si>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</si>
  <si>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</si>
  <si>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</si>
  <si>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</si>
  <si>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</si>
  <si>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</si>
  <si>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</si>
  <si>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</si>
  <si>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</si>
  <si>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</si>
  <si>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</si>
  <si>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Гарнир</t>
  </si>
  <si>
    <t>Горячий напиток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</si>
  <si>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</si>
  <si>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</si>
  <si>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</si>
  <si>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</si>
  <si>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</si>
  <si>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</si>
  <si>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ТТК№5</t>
  </si>
  <si>
    <t>Батон "Домашний"</t>
  </si>
  <si>
    <t>200/10</t>
  </si>
  <si>
    <t>Завтрак</t>
  </si>
  <si>
    <t>Итого за день</t>
  </si>
  <si>
    <t>Обед</t>
  </si>
  <si>
    <t>№174-2015г.</t>
  </si>
  <si>
    <t>Первое блюдо</t>
  </si>
  <si>
    <t>Каша жидкая молочная из гречневой крупы с маслом</t>
  </si>
  <si>
    <t>№379-2015г.</t>
  </si>
  <si>
    <t>Кофейный напиток с молоком</t>
  </si>
  <si>
    <t>№102-2015г.</t>
  </si>
  <si>
    <t>Суп картофельный с горохом с зеленью</t>
  </si>
  <si>
    <t>250/2</t>
  </si>
  <si>
    <t>№309-2015г.</t>
  </si>
  <si>
    <t>Макароны отварные</t>
  </si>
  <si>
    <t>Напиток (сладкое блюдо)</t>
  </si>
  <si>
    <t>№295-2015г.</t>
  </si>
  <si>
    <t>Котлета рубленая из бройлер-цыплят</t>
  </si>
  <si>
    <t>№401-2015г.</t>
  </si>
  <si>
    <t>Оладьи со сливочным маслом и сахаром</t>
  </si>
  <si>
    <t>75/5/5</t>
  </si>
  <si>
    <t>№349-2015г.</t>
  </si>
  <si>
    <t>Компот из смеси сухофруктов</t>
  </si>
  <si>
    <t>№425-2015г.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</si>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</sst>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/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2" fontId="2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4" fontId="2" fillId="0" borderId="14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3" sqref="B3:J5"/>
    </sheetView>
  </sheetViews>
  <sheetFormatPr defaultRowHeight="15" x14ac:dyDescent="0.25"/>
  <cols>
    <col min="1" max="1" width="15.7109375" style="24" customWidth="1"/>
    <col min="2" max="2" width="24.7109375" style="2" customWidth="1"/>
    <col min="3" max="3" width="12.28515625" style="2" customWidth="1"/>
    <col min="4" max="4" width="48.85546875" style="2" customWidth="1"/>
    <col min="5" max="5" width="10.140625" style="2" bestFit="1" customWidth="1"/>
    <col min="6" max="6" width="9.140625" style="2"/>
    <col min="7" max="7" width="18.140625" style="38" customWidth="1"/>
    <col min="8" max="8" width="11.42578125" style="38" bestFit="1" customWidth="1"/>
    <col min="9" max="9" width="9.140625" style="38"/>
    <col min="10" max="10" width="10.85546875" style="38" customWidth="1"/>
    <col min="11" max="16384" width="9.140625" style="2"/>
  </cols>
  <sheetData>
    <row r="1" spans="1:12" ht="15.75" thickBot="1" x14ac:dyDescent="0.3">
      <c r="A1" s="21" t="s">
        <v>0</v>
      </c>
      <c r="B1" s="56" t="s">
        <v>19</v>
      </c>
      <c r="C1" s="57"/>
      <c r="D1" s="1" t="s">
        <v>1</v>
      </c>
      <c r="E1" s="18"/>
      <c r="F1" s="1" t="s">
        <v>2</v>
      </c>
      <c r="G1" s="58">
        <v>44732</v>
      </c>
      <c r="H1" s="59"/>
      <c r="I1" s="59"/>
      <c r="J1" s="60"/>
      <c r="K1" s="1"/>
      <c r="L1" s="1"/>
    </row>
    <row r="2" spans="1:12" ht="15.75" thickBot="1" x14ac:dyDescent="0.3">
      <c r="A2" s="25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0" t="s">
        <v>9</v>
      </c>
      <c r="H2" s="30" t="s">
        <v>10</v>
      </c>
      <c r="I2" s="30" t="s">
        <v>11</v>
      </c>
      <c r="J2" s="31" t="s">
        <v>12</v>
      </c>
    </row>
    <row r="3" spans="1:12" s="28" customFormat="1" ht="30" x14ac:dyDescent="0.25">
      <c r="A3" s="51" t="s">
        <v>27</v>
      </c>
      <c r="B3" s="14" t="s">
        <v>13</v>
      </c>
      <c r="C3" s="15" t="s">
        <v>30</v>
      </c>
      <c r="D3" s="15" t="s">
        <v>32</v>
      </c>
      <c r="E3" s="8" t="s">
        <v>26</v>
      </c>
      <c r="F3" s="9">
        <v>27.16</v>
      </c>
      <c r="G3" s="36">
        <v>295</v>
      </c>
      <c r="H3" s="36">
        <v>9.09</v>
      </c>
      <c r="I3" s="36">
        <v>12.99</v>
      </c>
      <c r="J3" s="37">
        <v>35.18</v>
      </c>
    </row>
    <row r="4" spans="1:12" s="43" customFormat="1" x14ac:dyDescent="0.25">
      <c r="A4" s="51"/>
      <c r="B4" s="5" t="s">
        <v>17</v>
      </c>
      <c r="C4" s="3" t="s">
        <v>33</v>
      </c>
      <c r="D4" s="3" t="s">
        <v>34</v>
      </c>
      <c r="E4" s="10">
        <v>200</v>
      </c>
      <c r="F4" s="4">
        <v>7.32</v>
      </c>
      <c r="G4" s="32">
        <v>100.6</v>
      </c>
      <c r="H4" s="32">
        <v>3.17</v>
      </c>
      <c r="I4" s="32">
        <v>2.68</v>
      </c>
      <c r="J4" s="33">
        <v>15.95</v>
      </c>
    </row>
    <row r="5" spans="1:12" s="43" customFormat="1" ht="15.75" thickBot="1" x14ac:dyDescent="0.3">
      <c r="A5" s="51"/>
      <c r="B5" s="6" t="s">
        <v>18</v>
      </c>
      <c r="C5" s="7" t="s">
        <v>43</v>
      </c>
      <c r="D5" s="7" t="s">
        <v>44</v>
      </c>
      <c r="E5" s="11" t="s">
        <v>45</v>
      </c>
      <c r="F5" s="12">
        <v>11.71</v>
      </c>
      <c r="G5" s="20">
        <f>462/2+40/2</f>
        <v>251</v>
      </c>
      <c r="H5" s="34">
        <f>11.64/2+0</f>
        <v>5.82</v>
      </c>
      <c r="I5" s="34">
        <f>18.73/2+0</f>
        <v>9.3650000000000002</v>
      </c>
      <c r="J5" s="35">
        <f>61.67/2+9.98/2</f>
        <v>35.825000000000003</v>
      </c>
      <c r="K5"/>
    </row>
    <row r="6" spans="1:12" ht="16.5" thickBot="1" x14ac:dyDescent="0.3">
      <c r="A6" s="53" t="s">
        <v>15</v>
      </c>
      <c r="B6" s="64"/>
      <c r="C6" s="64"/>
      <c r="D6" s="64"/>
      <c r="E6" s="65"/>
      <c r="F6" s="13">
        <f>SUM(F3:F5)</f>
        <v>46.190000000000005</v>
      </c>
      <c r="G6" s="13">
        <f>SUM(G3:G5)</f>
        <v>646.6</v>
      </c>
      <c r="H6" s="13">
        <f>SUM(H3:H5)</f>
        <v>18.079999999999998</v>
      </c>
      <c r="I6" s="13">
        <f>SUM(I3:I5)</f>
        <v>25.035</v>
      </c>
      <c r="J6" s="13">
        <f>SUM(J3:J5)</f>
        <v>86.954999999999998</v>
      </c>
    </row>
    <row r="7" spans="1:12" s="19" customFormat="1" x14ac:dyDescent="0.25">
      <c r="A7" s="52" t="s">
        <v>29</v>
      </c>
      <c r="B7" s="14" t="s">
        <v>31</v>
      </c>
      <c r="C7" s="15" t="s">
        <v>35</v>
      </c>
      <c r="D7" s="15" t="s">
        <v>36</v>
      </c>
      <c r="E7" s="8" t="s">
        <v>37</v>
      </c>
      <c r="F7" s="9">
        <v>11.42</v>
      </c>
      <c r="G7" s="36">
        <v>148.25</v>
      </c>
      <c r="H7" s="36">
        <v>5.49</v>
      </c>
      <c r="I7" s="36">
        <v>5.27</v>
      </c>
      <c r="J7" s="37">
        <v>16.54</v>
      </c>
    </row>
    <row r="8" spans="1:12" s="29" customFormat="1" x14ac:dyDescent="0.25">
      <c r="A8" s="51"/>
      <c r="B8" s="5" t="s">
        <v>13</v>
      </c>
      <c r="C8" s="3" t="s">
        <v>41</v>
      </c>
      <c r="D8" s="3" t="s">
        <v>42</v>
      </c>
      <c r="E8" s="10">
        <v>70</v>
      </c>
      <c r="F8" s="4">
        <v>27.2</v>
      </c>
      <c r="G8" s="4">
        <f>161*1.4</f>
        <v>225.39999999999998</v>
      </c>
      <c r="H8" s="4">
        <f>7.61*1.4</f>
        <v>10.654</v>
      </c>
      <c r="I8" s="4">
        <f>11.07*1.4</f>
        <v>15.497999999999999</v>
      </c>
      <c r="J8" s="47">
        <f>7.66*1.4</f>
        <v>10.724</v>
      </c>
    </row>
    <row r="9" spans="1:12" s="29" customFormat="1" x14ac:dyDescent="0.25">
      <c r="A9" s="51"/>
      <c r="B9" s="5" t="s">
        <v>16</v>
      </c>
      <c r="C9" s="3" t="s">
        <v>38</v>
      </c>
      <c r="D9" s="3" t="s">
        <v>39</v>
      </c>
      <c r="E9" s="10">
        <v>100</v>
      </c>
      <c r="F9" s="4">
        <v>8.4700000000000006</v>
      </c>
      <c r="G9" s="45">
        <f>1123*0.1</f>
        <v>112.30000000000001</v>
      </c>
      <c r="H9" s="45">
        <f>36.78*0.1</f>
        <v>3.6780000000000004</v>
      </c>
      <c r="I9" s="45">
        <f>30.1*0.1</f>
        <v>3.0100000000000002</v>
      </c>
      <c r="J9" s="46">
        <f>176.3*0.1</f>
        <v>17.630000000000003</v>
      </c>
    </row>
    <row r="10" spans="1:12" ht="15.75" x14ac:dyDescent="0.25">
      <c r="A10" s="51"/>
      <c r="B10" s="5" t="s">
        <v>40</v>
      </c>
      <c r="C10" s="68" t="s">
        <v>46</v>
      </c>
      <c r="D10" s="69" t="s">
        <v>47</v>
      </c>
      <c r="E10" s="10">
        <v>200</v>
      </c>
      <c r="F10" s="4">
        <v>6.18</v>
      </c>
      <c r="G10" s="32">
        <v>132.80000000000001</v>
      </c>
      <c r="H10" s="70">
        <v>0.66</v>
      </c>
      <c r="I10" s="70">
        <v>0.09</v>
      </c>
      <c r="J10" s="71">
        <v>32.01</v>
      </c>
      <c r="K10"/>
    </row>
    <row r="11" spans="1:12" s="42" customFormat="1" x14ac:dyDescent="0.25">
      <c r="A11" s="51"/>
      <c r="B11" s="5" t="s">
        <v>18</v>
      </c>
      <c r="C11" s="3" t="s">
        <v>48</v>
      </c>
      <c r="D11" s="3" t="s">
        <v>49</v>
      </c>
      <c r="E11" s="10">
        <v>50</v>
      </c>
      <c r="F11" s="4">
        <v>3.58</v>
      </c>
      <c r="G11" s="4">
        <v>160.5</v>
      </c>
      <c r="H11" s="48">
        <v>3.39</v>
      </c>
      <c r="I11" s="48">
        <v>6.98</v>
      </c>
      <c r="J11" s="49">
        <v>21.07</v>
      </c>
      <c r="K11"/>
    </row>
    <row r="12" spans="1:12" s="19" customFormat="1" ht="15.75" thickBot="1" x14ac:dyDescent="0.3">
      <c r="A12" s="51"/>
      <c r="B12" s="6" t="s">
        <v>14</v>
      </c>
      <c r="C12" s="7" t="s">
        <v>24</v>
      </c>
      <c r="D12" s="7" t="s">
        <v>25</v>
      </c>
      <c r="E12" s="11">
        <v>32.5</v>
      </c>
      <c r="F12" s="12">
        <v>1.25</v>
      </c>
      <c r="G12" s="20">
        <f>229.7*0.325</f>
        <v>74.652500000000003</v>
      </c>
      <c r="H12" s="34">
        <f>6.7*0.325</f>
        <v>2.1775000000000002</v>
      </c>
      <c r="I12" s="34">
        <f>1.1*0.325</f>
        <v>0.35750000000000004</v>
      </c>
      <c r="J12" s="35">
        <f>48.3*0.325</f>
        <v>15.6975</v>
      </c>
    </row>
    <row r="13" spans="1:12" ht="16.5" thickBot="1" x14ac:dyDescent="0.3">
      <c r="A13" s="53" t="s">
        <v>15</v>
      </c>
      <c r="B13" s="66"/>
      <c r="C13" s="66"/>
      <c r="D13" s="66"/>
      <c r="E13" s="67"/>
      <c r="F13" s="39">
        <f>SUM(F7:F12)</f>
        <v>58.099999999999994</v>
      </c>
      <c r="G13" s="40">
        <f>SUM(G7:G12)</f>
        <v>853.90250000000003</v>
      </c>
      <c r="H13" s="40">
        <f>SUM(H7:H12)</f>
        <v>26.049500000000002</v>
      </c>
      <c r="I13" s="40">
        <f>SUM(I7:I12)</f>
        <v>31.205500000000004</v>
      </c>
      <c r="J13" s="41">
        <f>SUM(J7:J12)</f>
        <v>113.67149999999999</v>
      </c>
      <c r="K13"/>
    </row>
    <row r="14" spans="1:12" s="28" customFormat="1" ht="16.5" thickBot="1" x14ac:dyDescent="0.3">
      <c r="A14" s="53" t="s">
        <v>28</v>
      </c>
      <c r="B14" s="54"/>
      <c r="C14" s="54"/>
      <c r="D14" s="54"/>
      <c r="E14" s="55"/>
      <c r="F14" s="16">
        <f>F6+F13</f>
        <v>104.28999999999999</v>
      </c>
      <c r="G14" s="44">
        <f t="shared" ref="G14:J14" si="0">G6+G13</f>
        <v>1500.5025000000001</v>
      </c>
      <c r="H14" s="44">
        <f t="shared" si="0"/>
        <v>44.1295</v>
      </c>
      <c r="I14" s="44">
        <f t="shared" si="0"/>
        <v>56.240500000000004</v>
      </c>
      <c r="J14" s="44">
        <f t="shared" si="0"/>
        <v>200.62649999999999</v>
      </c>
      <c r="K14"/>
    </row>
    <row r="16" spans="1:12" ht="15.75" thickBot="1" x14ac:dyDescent="0.3">
      <c r="A16" s="62" t="s">
        <v>22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15.75" x14ac:dyDescent="0.25">
      <c r="A17" s="22"/>
      <c r="B17" s="17"/>
      <c r="C17" s="61" t="s">
        <v>20</v>
      </c>
      <c r="D17" s="61"/>
      <c r="G17" s="63"/>
      <c r="H17" s="63"/>
      <c r="I17" s="63"/>
      <c r="J17" s="63"/>
    </row>
    <row r="18" spans="1:10" x14ac:dyDescent="0.25">
      <c r="A18" s="21"/>
      <c r="B18" s="1"/>
      <c r="C18" s="1"/>
      <c r="D18" s="1"/>
    </row>
    <row r="19" spans="1:10" x14ac:dyDescent="0.25">
      <c r="A19" s="50" t="s">
        <v>21</v>
      </c>
      <c r="B19" s="50"/>
    </row>
    <row r="20" spans="1:10" x14ac:dyDescent="0.25">
      <c r="A20" s="50" t="s">
        <v>23</v>
      </c>
      <c r="B20" s="50"/>
    </row>
    <row r="21" spans="1:10" x14ac:dyDescent="0.25">
      <c r="A21" s="23"/>
    </row>
  </sheetData>
  <mergeCells count="12">
    <mergeCell ref="B1:C1"/>
    <mergeCell ref="G1:J1"/>
    <mergeCell ref="C17:D17"/>
    <mergeCell ref="A16:J16"/>
    <mergeCell ref="G17:J17"/>
    <mergeCell ref="A6:E6"/>
    <mergeCell ref="A13:E13"/>
    <mergeCell ref="A19:B19"/>
    <mergeCell ref="A20:B20"/>
    <mergeCell ref="A3:A5"/>
    <mergeCell ref="A7:A12"/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2022-06-17T07:48:12Z</dcterms:modified>
</cp:coreProperties>
</file>