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22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G7" i="1"/>
  <c r="H7" i="1"/>
  <c r="I7" i="1"/>
  <c r="J7" i="1"/>
  <c r="J11" i="1" l="1"/>
  <c r="I11" i="1"/>
  <c r="H11" i="1"/>
  <c r="G11" i="1"/>
  <c r="J10" i="1"/>
  <c r="I10" i="1"/>
  <c r="H10" i="1"/>
  <c r="G10" i="1"/>
  <c r="J9" i="1" l="1"/>
  <c r="I9" i="1"/>
  <c r="H9" i="1"/>
  <c r="G9" i="1"/>
  <c r="J8" i="1"/>
  <c r="I8" i="1"/>
  <c r="H8" i="1"/>
  <c r="G8" i="1"/>
  <c r="J6" i="1" l="1"/>
  <c r="I6" i="1"/>
  <c r="H6" i="1"/>
  <c r="G6" i="1"/>
  <c r="G3" i="1" l="1"/>
  <c r="F7" i="1" l="1"/>
  <c r="F15" i="1" l="1"/>
  <c r="F16" i="1" s="1"/>
  <c r="J15" i="1" l="1"/>
  <c r="J16" i="1" s="1"/>
  <c r="I15" i="1"/>
  <c r="I16" i="1" s="1"/>
  <c r="H15" i="1"/>
  <c r="H16" i="1" s="1"/>
  <c r="G15" i="1"/>
  <c r="G16" i="1" s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<sst xmlns="http://schemas.openxmlformats.org/spreadsheetml/2006/main" count="59" uniqueCount="56">
  <si>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</si>
  <si>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</si>
  <si>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</si>
  <si>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</si>
  <si>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</si>
  <si>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</si>
  <si>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</si>
  <si>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</si>
  <si>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</si>
  <si>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</si>
  <si>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</si>
  <si>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</si>
  <si>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</si>
  <si>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</si>
  <si>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</si>
  <si>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</si>
  <si>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</si>
  <si>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</si>
  <si>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</si>
  <si>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</si>
  <si>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</si>
  <si>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</si>
  <si>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</si>
  <si>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</si>
  <si>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</si>
  <si>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</si>
  <si>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Закуска</t>
  </si>
  <si>
    <t>ТТК№5</t>
  </si>
  <si>
    <t>Батон "Домашний"</t>
  </si>
  <si>
    <t>200/15</t>
  </si>
  <si>
    <t>200/10</t>
  </si>
  <si>
    <t>Завтрак</t>
  </si>
  <si>
    <t>Итого за день</t>
  </si>
  <si>
    <t>Обед</t>
  </si>
  <si>
    <t>Каша вязкая молочная из рисовой крупы с маслом</t>
  </si>
  <si>
    <t>№174-2015г.</t>
  </si>
  <si>
    <t>Первое блюдо</t>
  </si>
  <si>
    <t>Фрукт</t>
  </si>
  <si>
    <t>№338-2015г.</t>
  </si>
  <si>
    <t>Фрукт свежий (яблоко)</t>
  </si>
  <si>
    <t>№71-2015г.</t>
  </si>
  <si>
    <t xml:space="preserve">Овощи натуральные свежие (помидоры) </t>
  </si>
  <si>
    <t>№111-2015г.</t>
  </si>
  <si>
    <t>Суп с макаронными изделиями с зеленью</t>
  </si>
  <si>
    <t>250/2</t>
  </si>
  <si>
    <t>ТТК №22</t>
  </si>
  <si>
    <t>Биточки рыбные "по-домашнему" из минтая</t>
  </si>
  <si>
    <t>Напиток (сладкое блюдо)</t>
  </si>
  <si>
    <t>№349-2015г.</t>
  </si>
  <si>
    <t>Компот из смеси сухофруктов</t>
  </si>
  <si>
    <t>Картофель тушёный</t>
  </si>
  <si>
    <t>№142-2015г.</t>
  </si>
  <si>
    <t>№425-2015г.</t>
  </si>
  <si>
    <t>Булочка дорожная</t>
  </si>
  <si>
    <t>ТТК №2</t>
  </si>
  <si>
    <t>Булочка "Завитушка сахарная"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</si>
</sst>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 wrapText="1"/>
    </xf>
    <xf numFmtId="2" fontId="1" fillId="0" borderId="28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14" sqref="J14"/>
    </sheetView>
  </sheetViews>
  <sheetFormatPr defaultRowHeight="15" x14ac:dyDescent="0.25"/>
  <cols>
    <col min="1" max="1" width="21.140625" style="26" customWidth="1"/>
    <col min="2" max="2" width="25.7109375" style="2" bestFit="1" customWidth="1"/>
    <col min="3" max="3" width="12.28515625" style="2" customWidth="1"/>
    <col min="4" max="4" width="48.85546875" style="2" customWidth="1"/>
    <col min="5" max="5" width="10.140625" style="2" bestFit="1" customWidth="1"/>
    <col min="6" max="6" width="9.140625" style="2"/>
    <col min="7" max="7" width="18.140625" style="42" customWidth="1"/>
    <col min="8" max="8" width="11.42578125" style="42" bestFit="1" customWidth="1"/>
    <col min="9" max="9" width="9.140625" style="42"/>
    <col min="10" max="10" width="10.85546875" style="42" customWidth="1"/>
    <col min="11" max="16384" width="9.140625" style="2"/>
  </cols>
  <sheetData>
    <row r="1" spans="1:12" ht="15.75" thickBot="1" x14ac:dyDescent="0.3">
      <c r="A1" s="23" t="s">
        <v>0</v>
      </c>
      <c r="B1" s="57" t="s">
        <v>21</v>
      </c>
      <c r="C1" s="58"/>
      <c r="D1" s="1" t="s">
        <v>1</v>
      </c>
      <c r="E1" s="18"/>
      <c r="F1" s="1" t="s">
        <v>2</v>
      </c>
      <c r="G1" s="59">
        <v>44734</v>
      </c>
      <c r="H1" s="60"/>
      <c r="I1" s="60"/>
      <c r="J1" s="61"/>
      <c r="K1" s="1"/>
      <c r="L1" s="1"/>
    </row>
    <row r="2" spans="1:12" ht="15.75" thickBot="1" x14ac:dyDescent="0.3">
      <c r="A2" s="27" t="s">
        <v>3</v>
      </c>
      <c r="B2" s="28" t="s">
        <v>4</v>
      </c>
      <c r="C2" s="29" t="s">
        <v>5</v>
      </c>
      <c r="D2" s="29" t="s">
        <v>6</v>
      </c>
      <c r="E2" s="29" t="s">
        <v>7</v>
      </c>
      <c r="F2" s="29" t="s">
        <v>8</v>
      </c>
      <c r="G2" s="32" t="s">
        <v>9</v>
      </c>
      <c r="H2" s="32" t="s">
        <v>10</v>
      </c>
      <c r="I2" s="32" t="s">
        <v>11</v>
      </c>
      <c r="J2" s="33" t="s">
        <v>12</v>
      </c>
    </row>
    <row r="3" spans="1:12" s="47" customFormat="1" x14ac:dyDescent="0.25">
      <c r="A3" s="71" t="s">
        <v>31</v>
      </c>
      <c r="B3" s="14" t="s">
        <v>13</v>
      </c>
      <c r="C3" s="15" t="s">
        <v>35</v>
      </c>
      <c r="D3" s="15" t="s">
        <v>34</v>
      </c>
      <c r="E3" s="8" t="s">
        <v>30</v>
      </c>
      <c r="F3" s="9">
        <v>21.08</v>
      </c>
      <c r="G3" s="38">
        <f>294</f>
        <v>294</v>
      </c>
      <c r="H3" s="38">
        <v>6</v>
      </c>
      <c r="I3" s="38">
        <v>10.85</v>
      </c>
      <c r="J3" s="39">
        <v>42.95</v>
      </c>
    </row>
    <row r="4" spans="1:12" s="47" customFormat="1" x14ac:dyDescent="0.25">
      <c r="A4" s="71"/>
      <c r="B4" s="5" t="s">
        <v>17</v>
      </c>
      <c r="C4" s="3" t="s">
        <v>18</v>
      </c>
      <c r="D4" s="3" t="s">
        <v>19</v>
      </c>
      <c r="E4" s="10" t="s">
        <v>29</v>
      </c>
      <c r="F4" s="4">
        <v>2.74</v>
      </c>
      <c r="G4" s="34">
        <v>60</v>
      </c>
      <c r="H4" s="34">
        <v>7.0000000000000007E-2</v>
      </c>
      <c r="I4" s="34">
        <v>0.02</v>
      </c>
      <c r="J4" s="35">
        <v>15</v>
      </c>
    </row>
    <row r="5" spans="1:12" s="30" customFormat="1" x14ac:dyDescent="0.25">
      <c r="A5" s="71"/>
      <c r="B5" s="5" t="s">
        <v>20</v>
      </c>
      <c r="C5" s="3" t="s">
        <v>52</v>
      </c>
      <c r="D5" s="3" t="s">
        <v>53</v>
      </c>
      <c r="E5" s="10">
        <v>50</v>
      </c>
      <c r="F5" s="4">
        <v>3.52</v>
      </c>
      <c r="G5" s="34">
        <v>160.5</v>
      </c>
      <c r="H5" s="34">
        <v>3.39</v>
      </c>
      <c r="I5" s="34">
        <v>6.98</v>
      </c>
      <c r="J5" s="35">
        <v>21.07</v>
      </c>
    </row>
    <row r="6" spans="1:12" s="47" customFormat="1" ht="15.75" thickBot="1" x14ac:dyDescent="0.3">
      <c r="A6" s="71"/>
      <c r="B6" s="6" t="s">
        <v>37</v>
      </c>
      <c r="C6" s="7" t="s">
        <v>38</v>
      </c>
      <c r="D6" s="7" t="s">
        <v>39</v>
      </c>
      <c r="E6" s="11">
        <v>50</v>
      </c>
      <c r="F6" s="12">
        <v>8.8699999999999992</v>
      </c>
      <c r="G6" s="22">
        <f>47*0.5</f>
        <v>23.5</v>
      </c>
      <c r="H6" s="22">
        <f>0.4*0.5</f>
        <v>0.2</v>
      </c>
      <c r="I6" s="22">
        <f>0.4*0.5</f>
        <v>0.2</v>
      </c>
      <c r="J6" s="55">
        <f>9.8*0.5</f>
        <v>4.9000000000000004</v>
      </c>
    </row>
    <row r="7" spans="1:12" ht="16.5" thickBot="1" x14ac:dyDescent="0.3">
      <c r="A7" s="65" t="s">
        <v>15</v>
      </c>
      <c r="B7" s="66"/>
      <c r="C7" s="66"/>
      <c r="D7" s="66"/>
      <c r="E7" s="67"/>
      <c r="F7" s="13">
        <f>SUM(F3:F6)</f>
        <v>36.21</v>
      </c>
      <c r="G7" s="13">
        <f t="shared" ref="G7:J7" si="0">SUM(G3:G6)</f>
        <v>538</v>
      </c>
      <c r="H7" s="13">
        <f t="shared" si="0"/>
        <v>9.66</v>
      </c>
      <c r="I7" s="13">
        <f t="shared" si="0"/>
        <v>18.05</v>
      </c>
      <c r="J7" s="13">
        <f t="shared" si="0"/>
        <v>83.920000000000016</v>
      </c>
    </row>
    <row r="8" spans="1:12" s="19" customFormat="1" x14ac:dyDescent="0.25">
      <c r="A8" s="72" t="s">
        <v>33</v>
      </c>
      <c r="B8" s="14" t="s">
        <v>26</v>
      </c>
      <c r="C8" s="15" t="s">
        <v>40</v>
      </c>
      <c r="D8" s="15" t="s">
        <v>41</v>
      </c>
      <c r="E8" s="8">
        <v>20</v>
      </c>
      <c r="F8" s="9">
        <v>2.2999999999999998</v>
      </c>
      <c r="G8" s="38">
        <f>11/50*20</f>
        <v>4.4000000000000004</v>
      </c>
      <c r="H8" s="38">
        <f>0.55/50*20</f>
        <v>0.22000000000000003</v>
      </c>
      <c r="I8" s="38">
        <f>0.1/50*20</f>
        <v>0.04</v>
      </c>
      <c r="J8" s="39">
        <f>1.9/50*20</f>
        <v>0.76</v>
      </c>
    </row>
    <row r="9" spans="1:12" s="31" customFormat="1" x14ac:dyDescent="0.25">
      <c r="A9" s="71"/>
      <c r="B9" s="5" t="s">
        <v>36</v>
      </c>
      <c r="C9" s="3" t="s">
        <v>42</v>
      </c>
      <c r="D9" s="3" t="s">
        <v>43</v>
      </c>
      <c r="E9" s="10" t="s">
        <v>44</v>
      </c>
      <c r="F9" s="4">
        <v>7.07</v>
      </c>
      <c r="G9" s="4">
        <f>468*0.25+211*0</f>
        <v>117</v>
      </c>
      <c r="H9" s="4">
        <f>9.54*0.25+21.1*0</f>
        <v>2.3849999999999998</v>
      </c>
      <c r="I9" s="4">
        <f>20.31*0.25+13.6*0</f>
        <v>5.0774999999999997</v>
      </c>
      <c r="J9" s="56">
        <f>51.98*0.25+0</f>
        <v>12.994999999999999</v>
      </c>
    </row>
    <row r="10" spans="1:12" s="47" customFormat="1" x14ac:dyDescent="0.25">
      <c r="A10" s="71"/>
      <c r="B10" s="5" t="s">
        <v>13</v>
      </c>
      <c r="C10" s="20" t="s">
        <v>45</v>
      </c>
      <c r="D10" s="20" t="s">
        <v>46</v>
      </c>
      <c r="E10" s="10">
        <v>60</v>
      </c>
      <c r="F10" s="4">
        <v>26.21</v>
      </c>
      <c r="G10" s="34">
        <f>176.27*0.6</f>
        <v>105.762</v>
      </c>
      <c r="H10" s="34">
        <f>12.67*0.6</f>
        <v>7.6019999999999994</v>
      </c>
      <c r="I10" s="34">
        <f>7.47*0.6</f>
        <v>4.4819999999999993</v>
      </c>
      <c r="J10" s="35">
        <f>14.53*0.6</f>
        <v>8.718</v>
      </c>
    </row>
    <row r="11" spans="1:12" s="31" customFormat="1" x14ac:dyDescent="0.25">
      <c r="A11" s="71"/>
      <c r="B11" s="5" t="s">
        <v>16</v>
      </c>
      <c r="C11" s="3" t="s">
        <v>51</v>
      </c>
      <c r="D11" s="3" t="s">
        <v>50</v>
      </c>
      <c r="E11" s="10">
        <v>130</v>
      </c>
      <c r="F11" s="4">
        <v>21.15</v>
      </c>
      <c r="G11" s="40">
        <f>161.5*1.3</f>
        <v>209.95000000000002</v>
      </c>
      <c r="H11" s="40">
        <f>2.3*1.3</f>
        <v>2.9899999999999998</v>
      </c>
      <c r="I11" s="40">
        <f>8.99*1.3</f>
        <v>11.687000000000001</v>
      </c>
      <c r="J11" s="41">
        <f>17.41*1.3</f>
        <v>22.633000000000003</v>
      </c>
    </row>
    <row r="12" spans="1:12" ht="15.75" x14ac:dyDescent="0.25">
      <c r="A12" s="71"/>
      <c r="B12" s="5" t="s">
        <v>47</v>
      </c>
      <c r="C12" s="20" t="s">
        <v>48</v>
      </c>
      <c r="D12" s="21" t="s">
        <v>49</v>
      </c>
      <c r="E12" s="10">
        <v>200</v>
      </c>
      <c r="F12" s="4">
        <v>5.97</v>
      </c>
      <c r="G12" s="34">
        <v>132.80000000000001</v>
      </c>
      <c r="H12" s="40">
        <v>0.66</v>
      </c>
      <c r="I12" s="40">
        <v>0.09</v>
      </c>
      <c r="J12" s="41">
        <v>32.01</v>
      </c>
      <c r="K12"/>
    </row>
    <row r="13" spans="1:12" s="46" customFormat="1" x14ac:dyDescent="0.25">
      <c r="A13" s="71"/>
      <c r="B13" s="48" t="s">
        <v>20</v>
      </c>
      <c r="C13" s="49" t="s">
        <v>54</v>
      </c>
      <c r="D13" s="49" t="s">
        <v>55</v>
      </c>
      <c r="E13" s="50">
        <v>50</v>
      </c>
      <c r="F13" s="51">
        <v>4.17</v>
      </c>
      <c r="G13" s="52">
        <v>170.8</v>
      </c>
      <c r="H13" s="52">
        <v>3.6</v>
      </c>
      <c r="I13" s="52">
        <v>4.5</v>
      </c>
      <c r="J13" s="53">
        <v>29</v>
      </c>
      <c r="K13"/>
    </row>
    <row r="14" spans="1:12" s="19" customFormat="1" ht="15.75" thickBot="1" x14ac:dyDescent="0.3">
      <c r="A14" s="71"/>
      <c r="B14" s="6" t="s">
        <v>14</v>
      </c>
      <c r="C14" s="7" t="s">
        <v>27</v>
      </c>
      <c r="D14" s="7" t="s">
        <v>28</v>
      </c>
      <c r="E14" s="11">
        <v>31.5</v>
      </c>
      <c r="F14" s="12">
        <v>1.21</v>
      </c>
      <c r="G14" s="22">
        <f>229.7*0.315</f>
        <v>72.355499999999992</v>
      </c>
      <c r="H14" s="36">
        <f>6.7*0.315</f>
        <v>2.1105</v>
      </c>
      <c r="I14" s="36">
        <f>1.1*0.315</f>
        <v>0.34650000000000003</v>
      </c>
      <c r="J14" s="37">
        <f>48.3*0.315</f>
        <v>15.214499999999999</v>
      </c>
    </row>
    <row r="15" spans="1:12" ht="16.5" thickBot="1" x14ac:dyDescent="0.3">
      <c r="A15" s="65" t="s">
        <v>15</v>
      </c>
      <c r="B15" s="68"/>
      <c r="C15" s="68"/>
      <c r="D15" s="68"/>
      <c r="E15" s="69"/>
      <c r="F15" s="43">
        <f>SUM(F8:F14)</f>
        <v>68.079999999999984</v>
      </c>
      <c r="G15" s="44">
        <f>SUM(G8:G14)</f>
        <v>813.0675</v>
      </c>
      <c r="H15" s="44">
        <f>SUM(H8:H14)</f>
        <v>19.567500000000003</v>
      </c>
      <c r="I15" s="44">
        <f>SUM(I8:I14)</f>
        <v>26.222999999999999</v>
      </c>
      <c r="J15" s="45">
        <f>SUM(J8:J14)</f>
        <v>121.3305</v>
      </c>
      <c r="K15"/>
    </row>
    <row r="16" spans="1:12" s="30" customFormat="1" ht="16.5" thickBot="1" x14ac:dyDescent="0.3">
      <c r="A16" s="65" t="s">
        <v>32</v>
      </c>
      <c r="B16" s="73"/>
      <c r="C16" s="73"/>
      <c r="D16" s="73"/>
      <c r="E16" s="74"/>
      <c r="F16" s="16">
        <f>F7+F15</f>
        <v>104.28999999999999</v>
      </c>
      <c r="G16" s="54">
        <f>G7+G15</f>
        <v>1351.0675000000001</v>
      </c>
      <c r="H16" s="54">
        <f>H7+H15</f>
        <v>29.227500000000003</v>
      </c>
      <c r="I16" s="54">
        <f>I7+I15</f>
        <v>44.272999999999996</v>
      </c>
      <c r="J16" s="54">
        <f>J7+J15</f>
        <v>205.25050000000002</v>
      </c>
      <c r="K16"/>
    </row>
    <row r="18" spans="1:10" ht="15.75" thickBot="1" x14ac:dyDescent="0.3">
      <c r="A18" s="63" t="s">
        <v>24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ht="15.75" x14ac:dyDescent="0.25">
      <c r="A19" s="24"/>
      <c r="B19" s="17"/>
      <c r="C19" s="62" t="s">
        <v>22</v>
      </c>
      <c r="D19" s="62"/>
      <c r="G19" s="64"/>
      <c r="H19" s="64"/>
      <c r="I19" s="64"/>
      <c r="J19" s="64"/>
    </row>
    <row r="20" spans="1:10" x14ac:dyDescent="0.25">
      <c r="A20" s="23"/>
      <c r="B20" s="1"/>
      <c r="C20" s="1"/>
      <c r="D20" s="1"/>
    </row>
    <row r="21" spans="1:10" x14ac:dyDescent="0.25">
      <c r="A21" s="70" t="s">
        <v>23</v>
      </c>
      <c r="B21" s="70"/>
    </row>
    <row r="22" spans="1:10" x14ac:dyDescent="0.25">
      <c r="A22" s="70" t="s">
        <v>25</v>
      </c>
      <c r="B22" s="70"/>
    </row>
    <row r="23" spans="1:10" x14ac:dyDescent="0.25">
      <c r="A23" s="25"/>
    </row>
  </sheetData>
  <mergeCells count="12">
    <mergeCell ref="A21:B21"/>
    <mergeCell ref="A22:B22"/>
    <mergeCell ref="A3:A6"/>
    <mergeCell ref="A8:A14"/>
    <mergeCell ref="A16:E16"/>
    <mergeCell ref="B1:C1"/>
    <mergeCell ref="G1:J1"/>
    <mergeCell ref="C19:D19"/>
    <mergeCell ref="A18:J18"/>
    <mergeCell ref="G19:J19"/>
    <mergeCell ref="A7:E7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2022-06-21T10:40:13Z</dcterms:modified>
</cp:coreProperties>
</file>