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9" i="1"/>
  <c r="I9" i="1"/>
  <c r="H9" i="1"/>
  <c r="G9" i="1"/>
  <c r="J8" i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<sst xmlns="http://schemas.openxmlformats.org/spreadsheetml/2006/main" count="57" uniqueCount="46">
  <si>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</si>
  <si>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</si>
  <si>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</si>
  <si>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</si>
  <si>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</si>
  <si>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</si>
  <si>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</si>
  <si>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</si>
  <si>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</si>
  <si>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</si>
  <si>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</si>
  <si>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</si>
  <si>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</si>
  <si>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</si>
  <si>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</si>
  <si>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</si>
  <si>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</si>
  <si>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Закуска</t>
  </si>
  <si>
    <t>№71-2015г.</t>
  </si>
  <si>
    <t>Овощи натуральные свежие (помидоры)</t>
  </si>
  <si>
    <t>Горячее блюдо</t>
  </si>
  <si>
    <t>ТТК №18</t>
  </si>
  <si>
    <t>Филе цыплёнка запечённое</t>
  </si>
  <si>
    <t>Гарнир</t>
  </si>
  <si>
    <t>№309-2015г.</t>
  </si>
  <si>
    <t>Макароны отварные</t>
  </si>
  <si>
    <t>Напиток</t>
  </si>
  <si>
    <t>№389-2015г.</t>
  </si>
  <si>
    <t>Сок фруктовый</t>
  </si>
  <si>
    <t>Кондитерское изделие</t>
  </si>
  <si>
    <t>ПР</t>
  </si>
  <si>
    <t>Зефир бело-розовый</t>
  </si>
  <si>
    <t>Хлеб</t>
  </si>
  <si>
    <t>ТТК№5</t>
  </si>
  <si>
    <t>Батон "Домашний"</t>
  </si>
  <si>
    <t>Первое блюдо</t>
  </si>
  <si>
    <t>№111-2015г.</t>
  </si>
  <si>
    <t>Суп с макаронными изделиями с цыплёнком и зеленью</t>
  </si>
  <si>
    <t>250/10/2</t>
  </si>
  <si>
    <t>№268-2015г.</t>
  </si>
  <si>
    <t>Котлета из свинины</t>
  </si>
  <si>
    <t>№304-2015г.</t>
  </si>
  <si>
    <t>Рис отварной</t>
  </si>
  <si>
    <t>№306-2015г.</t>
  </si>
  <si>
    <t>Бобовые отварные (горошек зелёный консервированный)</t>
  </si>
  <si>
    <t>Печенье "Сахарное"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</si>
</sst>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horizontal="right" vertical="center" wrapText="1"/>
    </xf>
    <xf numFmtId="2" fontId="3" fillId="0" borderId="21" xfId="0" applyNumberFormat="1" applyFont="1" applyBorder="1" applyAlignment="1">
      <alignment vertical="center" wrapText="1"/>
    </xf>
    <xf numFmtId="2" fontId="3" fillId="0" borderId="22" xfId="0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right" vertical="center" wrapText="1"/>
    </xf>
    <xf numFmtId="2" fontId="3" fillId="0" borderId="24" xfId="0" applyNumberFormat="1" applyFont="1" applyBorder="1" applyAlignment="1">
      <alignment horizontal="right" vertical="center" wrapText="1"/>
    </xf>
    <xf numFmtId="2" fontId="3" fillId="0" borderId="25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</cellXfs>
  <cellStyles count="9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13" workbookViewId="0">
      <selection activeCell="B13" sqref="B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14</v>
      </c>
      <c r="C1" s="42"/>
      <c r="D1" s="43"/>
      <c r="E1" t="s">
        <v>13</v>
      </c>
      <c r="F1" s="14"/>
      <c r="I1" t="s">
        <v>1</v>
      </c>
      <c r="J1" s="13">
        <v>44865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44" t="s">
        <v>17</v>
      </c>
      <c r="C4" s="45" t="s">
        <v>18</v>
      </c>
      <c r="D4" s="45" t="s">
        <v>19</v>
      </c>
      <c r="E4" s="24">
        <v>15</v>
      </c>
      <c r="F4" s="25">
        <v>2.02</v>
      </c>
      <c r="G4" s="25">
        <f>11*0.3</f>
        <v>3.3</v>
      </c>
      <c r="H4" s="25">
        <f>0.55*0.3</f>
        <v>0.16500000000000001</v>
      </c>
      <c r="I4" s="25">
        <f>0.1*0.3</f>
        <v>0.03</v>
      </c>
      <c r="J4" s="46">
        <f>1.9*0.3</f>
        <v>0.56999999999999995</v>
      </c>
    </row>
    <row r="5" spans="1:10" ht="30" x14ac:dyDescent="0.25">
      <c r="A5" s="3"/>
      <c r="B5" s="26" t="s">
        <v>20</v>
      </c>
      <c r="C5" s="27" t="s">
        <v>21</v>
      </c>
      <c r="D5" s="27" t="s">
        <v>22</v>
      </c>
      <c r="E5" s="28">
        <v>65</v>
      </c>
      <c r="F5" s="29">
        <v>47.29</v>
      </c>
      <c r="G5" s="33">
        <f>129.15*1.3</f>
        <v>167.89500000000001</v>
      </c>
      <c r="H5" s="33">
        <f>17.2*1.3</f>
        <v>22.36</v>
      </c>
      <c r="I5" s="33">
        <f>3.8*1.3</f>
        <v>4.9399999999999995</v>
      </c>
      <c r="J5" s="34">
        <f>6.6*1.3</f>
        <v>8.58</v>
      </c>
    </row>
    <row r="6" spans="1:10" ht="30" x14ac:dyDescent="0.25">
      <c r="A6" s="3"/>
      <c r="B6" s="26" t="s">
        <v>23</v>
      </c>
      <c r="C6" s="27" t="s">
        <v>24</v>
      </c>
      <c r="D6" s="27" t="s">
        <v>25</v>
      </c>
      <c r="E6" s="28">
        <v>100</v>
      </c>
      <c r="F6" s="29">
        <v>10.050000000000001</v>
      </c>
      <c r="G6" s="30">
        <f>112.3*1</f>
        <v>112.3</v>
      </c>
      <c r="H6" s="30">
        <f>3.68*1</f>
        <v>3.68</v>
      </c>
      <c r="I6" s="30">
        <f>3.01*1</f>
        <v>3.01</v>
      </c>
      <c r="J6" s="31">
        <f>17.63*1</f>
        <v>17.63</v>
      </c>
    </row>
    <row r="7" spans="1:10" ht="30" x14ac:dyDescent="0.25">
      <c r="A7" s="3"/>
      <c r="B7" s="26" t="s">
        <v>26</v>
      </c>
      <c r="C7" s="27" t="s">
        <v>27</v>
      </c>
      <c r="D7" s="27" t="s">
        <v>28</v>
      </c>
      <c r="E7" s="28">
        <v>200</v>
      </c>
      <c r="F7" s="29">
        <v>21.71</v>
      </c>
      <c r="G7" s="29">
        <v>104</v>
      </c>
      <c r="H7" s="29">
        <v>0.6</v>
      </c>
      <c r="I7" s="29">
        <v>0.2</v>
      </c>
      <c r="J7" s="32">
        <v>23.6</v>
      </c>
    </row>
    <row r="8" spans="1:10" ht="30" x14ac:dyDescent="0.25">
      <c r="A8" s="3"/>
      <c r="B8" s="47" t="s">
        <v>29</v>
      </c>
      <c r="C8" s="48" t="s">
        <v>30</v>
      </c>
      <c r="D8" s="48" t="s">
        <v>31</v>
      </c>
      <c r="E8" s="49">
        <v>60</v>
      </c>
      <c r="F8" s="50">
        <v>15.54</v>
      </c>
      <c r="G8" s="50">
        <f>330*0.6</f>
        <v>198</v>
      </c>
      <c r="H8" s="50">
        <f>1*0.6</f>
        <v>0.6</v>
      </c>
      <c r="I8" s="50">
        <f>0</f>
        <v>0</v>
      </c>
      <c r="J8" s="51">
        <f>81*0.6</f>
        <v>48.6</v>
      </c>
    </row>
    <row r="9" spans="1:10" ht="15.75" thickBot="1" x14ac:dyDescent="0.3">
      <c r="A9" s="3"/>
      <c r="B9" s="52" t="s">
        <v>32</v>
      </c>
      <c r="C9" s="53" t="s">
        <v>33</v>
      </c>
      <c r="D9" s="53" t="s">
        <v>34</v>
      </c>
      <c r="E9" s="54">
        <v>14</v>
      </c>
      <c r="F9" s="55">
        <v>0.54</v>
      </c>
      <c r="G9" s="55">
        <f>229.7*0.14</f>
        <v>32.158000000000001</v>
      </c>
      <c r="H9" s="56">
        <f>6.7*0.14</f>
        <v>0.93800000000000017</v>
      </c>
      <c r="I9" s="56">
        <f>1.1*0.14</f>
        <v>0.15400000000000003</v>
      </c>
      <c r="J9" s="57">
        <f>48.3*0.14</f>
        <v>6.7620000000000005</v>
      </c>
    </row>
    <row r="10" spans="1:10" ht="15.75" thickBot="1" x14ac:dyDescent="0.3">
      <c r="A10" s="2" t="s">
        <v>11</v>
      </c>
      <c r="B10" s="35"/>
      <c r="C10" s="36"/>
      <c r="D10" s="36"/>
      <c r="E10" s="37"/>
      <c r="F10" s="38"/>
      <c r="G10" s="38"/>
      <c r="H10" s="39"/>
      <c r="I10" s="39"/>
      <c r="J10" s="40"/>
    </row>
    <row r="11" spans="1:10" x14ac:dyDescent="0.25">
      <c r="A11" s="3"/>
      <c r="B11" s="1"/>
      <c r="C11" s="1"/>
      <c r="D11" s="21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17"/>
      <c r="C12" s="17"/>
      <c r="D12" s="23"/>
      <c r="E12" s="18"/>
      <c r="F12" s="19"/>
      <c r="G12" s="18"/>
      <c r="H12" s="18"/>
      <c r="I12" s="18"/>
      <c r="J12" s="20"/>
    </row>
    <row r="13" spans="1:10" ht="30" x14ac:dyDescent="0.25">
      <c r="A13" s="3" t="s">
        <v>12</v>
      </c>
      <c r="B13" s="44" t="s">
        <v>17</v>
      </c>
      <c r="C13" s="45" t="s">
        <v>43</v>
      </c>
      <c r="D13" s="45" t="s">
        <v>44</v>
      </c>
      <c r="E13" s="24">
        <v>15</v>
      </c>
      <c r="F13" s="25">
        <v>10.36</v>
      </c>
      <c r="G13" s="25">
        <f>592*0.015</f>
        <v>8.879999999999999</v>
      </c>
      <c r="H13" s="25">
        <f>28.85*0.015</f>
        <v>0.43275000000000002</v>
      </c>
      <c r="I13" s="25">
        <f>27.24*0.015</f>
        <v>0.40859999999999996</v>
      </c>
      <c r="J13" s="46">
        <f>57.86*0.015</f>
        <v>0.8679</v>
      </c>
    </row>
    <row r="14" spans="1:10" ht="30" x14ac:dyDescent="0.25">
      <c r="A14" s="3"/>
      <c r="B14" s="26" t="s">
        <v>35</v>
      </c>
      <c r="C14" s="27" t="s">
        <v>36</v>
      </c>
      <c r="D14" s="27" t="s">
        <v>37</v>
      </c>
      <c r="E14" s="28" t="s">
        <v>38</v>
      </c>
      <c r="F14" s="29">
        <v>13.97</v>
      </c>
      <c r="G14" s="29">
        <f>468*0.25+211*0.1</f>
        <v>138.1</v>
      </c>
      <c r="H14" s="29">
        <f>9.54*0.25+21.1*0.1</f>
        <v>4.4950000000000001</v>
      </c>
      <c r="I14" s="29">
        <f>20.31*0.25+13.6*0.1</f>
        <v>6.4375</v>
      </c>
      <c r="J14" s="32">
        <f>51.98*0.25+0</f>
        <v>12.994999999999999</v>
      </c>
    </row>
    <row r="15" spans="1:10" ht="30" x14ac:dyDescent="0.25">
      <c r="A15" s="3"/>
      <c r="B15" s="26" t="s">
        <v>20</v>
      </c>
      <c r="C15" s="27" t="s">
        <v>39</v>
      </c>
      <c r="D15" s="27" t="s">
        <v>40</v>
      </c>
      <c r="E15" s="28">
        <v>65</v>
      </c>
      <c r="F15" s="29">
        <v>30.89</v>
      </c>
      <c r="G15" s="33">
        <f>273/75*65</f>
        <v>236.6</v>
      </c>
      <c r="H15" s="33">
        <f>10.11/75*65</f>
        <v>8.7620000000000005</v>
      </c>
      <c r="I15" s="33">
        <f>20.87/75*65</f>
        <v>18.087333333333333</v>
      </c>
      <c r="J15" s="34">
        <f>10.64/75*65</f>
        <v>9.2213333333333338</v>
      </c>
    </row>
    <row r="16" spans="1:10" ht="30" x14ac:dyDescent="0.25">
      <c r="A16" s="3"/>
      <c r="B16" s="26" t="s">
        <v>23</v>
      </c>
      <c r="C16" s="27" t="s">
        <v>41</v>
      </c>
      <c r="D16" s="27" t="s">
        <v>42</v>
      </c>
      <c r="E16" s="28">
        <v>150</v>
      </c>
      <c r="F16" s="29">
        <v>14.93</v>
      </c>
      <c r="G16" s="29">
        <f>1398*0.15</f>
        <v>209.7</v>
      </c>
      <c r="H16" s="29">
        <f>24.34*0.15</f>
        <v>3.6509999999999998</v>
      </c>
      <c r="I16" s="29">
        <f>35.83*0.15</f>
        <v>5.3744999999999994</v>
      </c>
      <c r="J16" s="32">
        <f>244.56*0.15</f>
        <v>36.683999999999997</v>
      </c>
    </row>
    <row r="17" spans="1:10" ht="30" x14ac:dyDescent="0.25">
      <c r="A17" s="3"/>
      <c r="B17" s="26" t="s">
        <v>26</v>
      </c>
      <c r="C17" s="27" t="s">
        <v>27</v>
      </c>
      <c r="D17" s="27" t="s">
        <v>28</v>
      </c>
      <c r="E17" s="28">
        <v>200</v>
      </c>
      <c r="F17" s="29">
        <v>21.71</v>
      </c>
      <c r="G17" s="29">
        <v>104</v>
      </c>
      <c r="H17" s="29">
        <v>0.6</v>
      </c>
      <c r="I17" s="29">
        <v>0.2</v>
      </c>
      <c r="J17" s="32">
        <v>23.6</v>
      </c>
    </row>
    <row r="18" spans="1:10" ht="30" x14ac:dyDescent="0.25">
      <c r="A18" s="3"/>
      <c r="B18" s="26" t="s">
        <v>29</v>
      </c>
      <c r="C18" s="27" t="s">
        <v>30</v>
      </c>
      <c r="D18" s="27" t="s">
        <v>45</v>
      </c>
      <c r="E18" s="28">
        <v>17.5</v>
      </c>
      <c r="F18" s="29">
        <v>3.93</v>
      </c>
      <c r="G18" s="29">
        <f>470*0.175</f>
        <v>82.25</v>
      </c>
      <c r="H18" s="29">
        <f>6*0.175</f>
        <v>1.0499999999999998</v>
      </c>
      <c r="I18" s="29">
        <f>6*0.175</f>
        <v>1.0499999999999998</v>
      </c>
      <c r="J18" s="32">
        <f>65*0.175</f>
        <v>11.375</v>
      </c>
    </row>
    <row r="19" spans="1:10" ht="15.75" thickBot="1" x14ac:dyDescent="0.3">
      <c r="A19" s="3"/>
      <c r="B19" s="52" t="s">
        <v>32</v>
      </c>
      <c r="C19" s="53" t="s">
        <v>33</v>
      </c>
      <c r="D19" s="53" t="s">
        <v>34</v>
      </c>
      <c r="E19" s="54">
        <v>35</v>
      </c>
      <c r="F19" s="55">
        <v>1.36</v>
      </c>
      <c r="G19" s="55">
        <f>229.7*0.35</f>
        <v>80.394999999999996</v>
      </c>
      <c r="H19" s="56">
        <f>6.7*0.35</f>
        <v>2.3449999999999998</v>
      </c>
      <c r="I19" s="56">
        <f>1.1*0.35</f>
        <v>0.38500000000000001</v>
      </c>
      <c r="J19" s="57">
        <f>48.3*0.35</f>
        <v>16.904999999999998</v>
      </c>
    </row>
    <row r="20" spans="1:10" x14ac:dyDescent="0.25">
      <c r="A20" s="3"/>
      <c r="B20" s="17"/>
      <c r="C20" s="17"/>
      <c r="D20" s="23"/>
      <c r="E20" s="18"/>
      <c r="F20" s="19"/>
      <c r="G20" s="18"/>
      <c r="H20" s="18"/>
      <c r="I20" s="18"/>
      <c r="J20" s="20"/>
    </row>
    <row r="21" spans="1:10" ht="15.75" thickBot="1" x14ac:dyDescent="0.3">
      <c r="A21" s="4"/>
      <c r="B21" s="5"/>
      <c r="C21" s="5"/>
      <c r="D21" s="22"/>
      <c r="E21" s="11"/>
      <c r="F21" s="16"/>
      <c r="G21" s="11"/>
      <c r="H21" s="11"/>
      <c r="I21" s="11"/>
      <c r="J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2022-10-28T11:16:42Z</dcterms:modified>
</cp:coreProperties>
</file>