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5" i="1"/>
  <c r="I15" i="1"/>
  <c r="H15" i="1"/>
  <c r="G15" i="1"/>
  <c r="J14" i="1"/>
  <c r="I14" i="1"/>
  <c r="H14" i="1"/>
  <c r="G14" i="1"/>
  <c r="J13" i="1"/>
  <c r="I13" i="1"/>
  <c r="H13" i="1"/>
  <c r="G13" i="1"/>
  <c r="J10" i="1"/>
  <c r="I10" i="1"/>
  <c r="H10" i="1"/>
  <c r="G10" i="1"/>
  <c r="J7" i="1"/>
  <c r="I7" i="1"/>
  <c r="H7" i="1"/>
  <c r="G7" i="1"/>
  <c r="J4" i="1"/>
  <c r="I4" i="1"/>
  <c r="H4" i="1"/>
  <c r="G4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<sst xmlns="http://schemas.openxmlformats.org/spreadsheetml/2006/main" count="50" uniqueCount="46">
  <si>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</si>
  <si>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</si>
  <si>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</si>
  <si>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</si>
  <si>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</si>
  <si>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</si>
  <si>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</si>
  <si>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</si>
  <si>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</si>
  <si>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</si>
  <si>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</si>
  <si>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</si>
  <si>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</si>
  <si>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</si>
  <si>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</si>
  <si>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</si>
  <si>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</si>
  <si>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</si>
  <si>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</si>
  <si>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Напиток</t>
  </si>
  <si>
    <t>ПР</t>
  </si>
  <si>
    <t>Хлеб</t>
  </si>
  <si>
    <t>ТТК№5</t>
  </si>
  <si>
    <t>Батон "Домашний"</t>
  </si>
  <si>
    <t>Первое блюдо</t>
  </si>
  <si>
    <t>250/10/2</t>
  </si>
  <si>
    <t>№304-2015г.</t>
  </si>
  <si>
    <t>Рис отварной</t>
  </si>
  <si>
    <t>№173-2015г.</t>
  </si>
  <si>
    <t>Каша вязкая молочная из пшённой крупы с маслом</t>
  </si>
  <si>
    <t>200/10</t>
  </si>
  <si>
    <t>Молочный коктейль "Авишка" 2,5 %</t>
  </si>
  <si>
    <t>Мучное изделие</t>
  </si>
  <si>
    <t>ТТК №6</t>
  </si>
  <si>
    <t>Булочка "Рулетик с маком"</t>
  </si>
  <si>
    <t>Фрукт</t>
  </si>
  <si>
    <t>№338-2015г.</t>
  </si>
  <si>
    <t>Фрукт свежий (яблоко)</t>
  </si>
  <si>
    <t>№88-2015г.</t>
  </si>
  <si>
    <t>Щи из свежей капусты с картофелем со сметаной и зеленью</t>
  </si>
  <si>
    <t>ТТК №25</t>
  </si>
  <si>
    <t>Котлета "Дальневосточная" из минтая и свинины</t>
  </si>
  <si>
    <t>Горячий напиток</t>
  </si>
  <si>
    <t>№685-2004г.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</si>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</sst>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0" fontId="6" fillId="0" borderId="1" xfId="9" applyFont="1" applyBorder="1" applyAlignment="1">
      <alignment horizontal="left" vertical="center" wrapText="1"/>
    </xf>
    <xf numFmtId="2" fontId="5" fillId="0" borderId="1" xfId="9" applyNumberFormat="1" applyFont="1" applyBorder="1" applyAlignment="1">
      <alignment horizontal="right" vertical="center" wrapText="1"/>
    </xf>
    <xf numFmtId="2" fontId="5" fillId="0" borderId="8" xfId="9" applyNumberFormat="1" applyFont="1" applyBorder="1" applyAlignment="1">
      <alignment horizontal="right" vertical="center" wrapText="1"/>
    </xf>
    <xf numFmtId="0" fontId="0" fillId="0" borderId="1" xfId="0" applyBorder="1"/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</cellXfs>
  <cellStyles count="12">
    <cellStyle name="Обычный" xfId="0" builtinId="0"/>
    <cellStyle name="Обычный 2" xfId="2"/>
    <cellStyle name="Обычный 2 2" xfId="1"/>
    <cellStyle name="Обычный 2 2 2" xfId="10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6 2" xfId="11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8" sqref="B18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13</v>
      </c>
      <c r="F1" s="14"/>
      <c r="I1" t="s">
        <v>1</v>
      </c>
      <c r="J1" s="13">
        <v>44866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2" t="s">
        <v>17</v>
      </c>
      <c r="C4" s="43" t="s">
        <v>28</v>
      </c>
      <c r="D4" s="43" t="s">
        <v>29</v>
      </c>
      <c r="E4" s="24" t="s">
        <v>30</v>
      </c>
      <c r="F4" s="25">
        <v>24.44</v>
      </c>
      <c r="G4" s="25">
        <f>289-66*0</f>
        <v>289</v>
      </c>
      <c r="H4" s="25">
        <f>8.2-0.08*0</f>
        <v>8.1999999999999993</v>
      </c>
      <c r="I4" s="25">
        <f>10.6-7.25*0</f>
        <v>10.6</v>
      </c>
      <c r="J4" s="34">
        <f>40.1-0.13*0</f>
        <v>40.1</v>
      </c>
    </row>
    <row r="5" spans="1:10" x14ac:dyDescent="0.25">
      <c r="A5" s="3"/>
      <c r="B5" s="26" t="s">
        <v>19</v>
      </c>
      <c r="C5" s="44" t="s">
        <v>20</v>
      </c>
      <c r="D5" s="45" t="s">
        <v>31</v>
      </c>
      <c r="E5" s="28">
        <v>200</v>
      </c>
      <c r="F5" s="29">
        <v>37.24</v>
      </c>
      <c r="G5" s="30">
        <v>160</v>
      </c>
      <c r="H5" s="30">
        <v>6.2</v>
      </c>
      <c r="I5" s="30">
        <v>5</v>
      </c>
      <c r="J5" s="31">
        <v>22</v>
      </c>
    </row>
    <row r="6" spans="1:10" ht="30" x14ac:dyDescent="0.25">
      <c r="A6" s="3"/>
      <c r="B6" s="26" t="s">
        <v>32</v>
      </c>
      <c r="C6" s="27" t="s">
        <v>33</v>
      </c>
      <c r="D6" s="27" t="s">
        <v>34</v>
      </c>
      <c r="E6" s="28">
        <v>50</v>
      </c>
      <c r="F6" s="29">
        <v>7.2</v>
      </c>
      <c r="G6" s="46">
        <v>198.6</v>
      </c>
      <c r="H6" s="46">
        <v>4.0999999999999996</v>
      </c>
      <c r="I6" s="46">
        <v>7.7</v>
      </c>
      <c r="J6" s="47">
        <v>28.2</v>
      </c>
    </row>
    <row r="7" spans="1:10" x14ac:dyDescent="0.25">
      <c r="A7" s="3"/>
      <c r="B7" s="26" t="s">
        <v>21</v>
      </c>
      <c r="C7" s="27" t="s">
        <v>22</v>
      </c>
      <c r="D7" s="27" t="s">
        <v>23</v>
      </c>
      <c r="E7" s="28">
        <v>44.5</v>
      </c>
      <c r="F7" s="29">
        <v>1.72</v>
      </c>
      <c r="G7" s="29">
        <f>229.7*0.445</f>
        <v>102.2165</v>
      </c>
      <c r="H7" s="48">
        <f>6.7*0.445</f>
        <v>2.9815</v>
      </c>
      <c r="I7" s="48">
        <f>1.1*0.445</f>
        <v>0.48950000000000005</v>
      </c>
      <c r="J7" s="49">
        <f>48.3*0.445</f>
        <v>21.493499999999997</v>
      </c>
    </row>
    <row r="8" spans="1:10" x14ac:dyDescent="0.2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ht="15.75" thickBot="1" x14ac:dyDescent="0.3">
      <c r="A9" s="3"/>
      <c r="B9" s="56"/>
      <c r="C9" s="56"/>
      <c r="D9" s="56"/>
      <c r="E9" s="56"/>
      <c r="F9" s="56"/>
      <c r="G9" s="56"/>
      <c r="H9" s="56"/>
      <c r="I9" s="56"/>
      <c r="J9" s="56"/>
    </row>
    <row r="10" spans="1:10" ht="30.75" thickBot="1" x14ac:dyDescent="0.3">
      <c r="A10" s="2" t="s">
        <v>11</v>
      </c>
      <c r="B10" s="35" t="s">
        <v>35</v>
      </c>
      <c r="C10" s="36" t="s">
        <v>36</v>
      </c>
      <c r="D10" s="36" t="s">
        <v>37</v>
      </c>
      <c r="E10" s="50">
        <v>220</v>
      </c>
      <c r="F10" s="38">
        <v>26.55</v>
      </c>
      <c r="G10" s="51">
        <f>47*2.2</f>
        <v>103.4</v>
      </c>
      <c r="H10" s="37">
        <f>0.4*2.2</f>
        <v>0.88000000000000012</v>
      </c>
      <c r="I10" s="37">
        <f>0.4*2.2</f>
        <v>0.88000000000000012</v>
      </c>
      <c r="J10" s="52">
        <f>9.8*2.2</f>
        <v>21.560000000000002</v>
      </c>
    </row>
    <row r="11" spans="1:10" x14ac:dyDescent="0.25">
      <c r="A11" s="3"/>
      <c r="B11" s="1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17"/>
      <c r="C12" s="17"/>
      <c r="D12" s="23"/>
      <c r="E12" s="18"/>
      <c r="F12" s="19"/>
      <c r="G12" s="18"/>
      <c r="H12" s="18"/>
      <c r="I12" s="18"/>
      <c r="J12" s="20"/>
    </row>
    <row r="13" spans="1:10" ht="30" x14ac:dyDescent="0.25">
      <c r="A13" s="3" t="s">
        <v>12</v>
      </c>
      <c r="B13" s="42" t="s">
        <v>24</v>
      </c>
      <c r="C13" s="43" t="s">
        <v>38</v>
      </c>
      <c r="D13" s="43" t="s">
        <v>39</v>
      </c>
      <c r="E13" s="24" t="s">
        <v>25</v>
      </c>
      <c r="F13" s="25">
        <v>10.69</v>
      </c>
      <c r="G13" s="25">
        <f>359*0.25+162*0.1</f>
        <v>105.95</v>
      </c>
      <c r="H13" s="25">
        <f>7.06*0.25+2.6*0.1</f>
        <v>2.0249999999999999</v>
      </c>
      <c r="I13" s="25">
        <f>19.8*0.25+15*0.1</f>
        <v>6.45</v>
      </c>
      <c r="J13" s="34">
        <f>31.61*0.25+3.6*0.1</f>
        <v>8.2624999999999993</v>
      </c>
    </row>
    <row r="14" spans="1:10" ht="31.5" x14ac:dyDescent="0.25">
      <c r="A14" s="3"/>
      <c r="B14" s="26" t="s">
        <v>17</v>
      </c>
      <c r="C14" s="27" t="s">
        <v>40</v>
      </c>
      <c r="D14" s="53" t="s">
        <v>41</v>
      </c>
      <c r="E14" s="28">
        <v>35</v>
      </c>
      <c r="F14" s="29">
        <v>17.18</v>
      </c>
      <c r="G14" s="33">
        <f>197.7/75*35</f>
        <v>92.259999999999991</v>
      </c>
      <c r="H14" s="54">
        <f>8.9/75*35</f>
        <v>4.1533333333333333</v>
      </c>
      <c r="I14" s="54">
        <f>12.4/75*35</f>
        <v>5.7866666666666671</v>
      </c>
      <c r="J14" s="55">
        <f>12.6/75*35</f>
        <v>5.879999999999999</v>
      </c>
    </row>
    <row r="15" spans="1:10" ht="30" x14ac:dyDescent="0.25">
      <c r="A15" s="3"/>
      <c r="B15" s="26" t="s">
        <v>18</v>
      </c>
      <c r="C15" s="27" t="s">
        <v>26</v>
      </c>
      <c r="D15" s="27" t="s">
        <v>27</v>
      </c>
      <c r="E15" s="28">
        <v>100</v>
      </c>
      <c r="F15" s="29">
        <v>9.9499999999999993</v>
      </c>
      <c r="G15" s="29">
        <f>1398*0.1</f>
        <v>139.80000000000001</v>
      </c>
      <c r="H15" s="29">
        <f>24.34*0.1</f>
        <v>2.4340000000000002</v>
      </c>
      <c r="I15" s="29">
        <f>35.83*0.1</f>
        <v>3.5830000000000002</v>
      </c>
      <c r="J15" s="32">
        <f>244.56*0.1</f>
        <v>24.456000000000003</v>
      </c>
    </row>
    <row r="16" spans="1:10" ht="30" x14ac:dyDescent="0.25">
      <c r="A16" s="3"/>
      <c r="B16" s="26" t="s">
        <v>42</v>
      </c>
      <c r="C16" s="27" t="s">
        <v>43</v>
      </c>
      <c r="D16" s="27" t="s">
        <v>44</v>
      </c>
      <c r="E16" s="28" t="s">
        <v>45</v>
      </c>
      <c r="F16" s="29">
        <v>2.31</v>
      </c>
      <c r="G16" s="29">
        <v>60</v>
      </c>
      <c r="H16" s="29">
        <v>7.0000000000000007E-2</v>
      </c>
      <c r="I16" s="29">
        <v>0.02</v>
      </c>
      <c r="J16" s="32">
        <v>15</v>
      </c>
    </row>
    <row r="17" spans="1:10" x14ac:dyDescent="0.25">
      <c r="A17" s="3"/>
      <c r="B17" s="57" t="s">
        <v>21</v>
      </c>
      <c r="C17" s="58" t="s">
        <v>22</v>
      </c>
      <c r="D17" s="58" t="s">
        <v>23</v>
      </c>
      <c r="E17" s="59">
        <v>56</v>
      </c>
      <c r="F17" s="60">
        <v>2.16</v>
      </c>
      <c r="G17" s="60">
        <f>229.7*0.56</f>
        <v>128.63200000000001</v>
      </c>
      <c r="H17" s="61">
        <f>6.7*0.56</f>
        <v>3.7520000000000007</v>
      </c>
      <c r="I17" s="61">
        <f>1.1*0.56</f>
        <v>0.6160000000000001</v>
      </c>
      <c r="J17" s="62">
        <f>48.3*0.56</f>
        <v>27.048000000000002</v>
      </c>
    </row>
    <row r="18" spans="1:10" x14ac:dyDescent="0.25">
      <c r="A18" s="3"/>
      <c r="B18" s="56"/>
      <c r="C18" s="56"/>
      <c r="D18" s="56"/>
      <c r="E18" s="56"/>
      <c r="F18" s="56"/>
      <c r="G18" s="56"/>
      <c r="H18" s="56"/>
      <c r="I18" s="56"/>
      <c r="J18" s="56"/>
    </row>
    <row r="19" spans="1:10" x14ac:dyDescent="0.25">
      <c r="A19" s="3"/>
      <c r="B19" s="56"/>
      <c r="C19" s="56"/>
      <c r="D19" s="56"/>
      <c r="E19" s="56"/>
      <c r="F19" s="56"/>
      <c r="G19" s="56"/>
      <c r="H19" s="56"/>
      <c r="I19" s="56"/>
      <c r="J19" s="56"/>
    </row>
    <row r="20" spans="1:10" x14ac:dyDescent="0.25">
      <c r="A20" s="3"/>
      <c r="B20" s="17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4"/>
      <c r="B21" s="5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2022-10-31T10:26:28Z</dcterms:modified>
</cp:coreProperties>
</file>