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<sst xmlns="http://schemas.openxmlformats.org/spreadsheetml/2006/main" count="58" uniqueCount="50">
  <si>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</si>
  <si>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</si>
  <si>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</si>
  <si>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</si>
  <si>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</si>
  <si>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</si>
  <si>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</si>
  <si>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</si>
  <si>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</si>
  <si>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</si>
  <si>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</si>
  <si>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</si>
  <si>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</si>
  <si>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</si>
  <si>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</si>
  <si>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</si>
  <si>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</si>
  <si>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</si>
  <si>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№71-2015г.</t>
  </si>
  <si>
    <t>Овощи натуральные свежие (помидоры)</t>
  </si>
  <si>
    <t>Горячее блюдо</t>
  </si>
  <si>
    <t>ТТК №18</t>
  </si>
  <si>
    <t>Филе цыплёнка запечённое</t>
  </si>
  <si>
    <t>Гарнир</t>
  </si>
  <si>
    <t>№309-2015г.</t>
  </si>
  <si>
    <t>Макароны отварные</t>
  </si>
  <si>
    <t>Горячий напиток</t>
  </si>
  <si>
    <t>№686-2004г.</t>
  </si>
  <si>
    <t>Чай с лимоном</t>
  </si>
  <si>
    <t>200/15/7</t>
  </si>
  <si>
    <t>Кондитерское изделие</t>
  </si>
  <si>
    <t>ПР</t>
  </si>
  <si>
    <t>Зефир бело-розовый</t>
  </si>
  <si>
    <t>Хлеб</t>
  </si>
  <si>
    <t>ТТК№5</t>
  </si>
  <si>
    <t>Батон "Домашний"</t>
  </si>
  <si>
    <t>Овощи натуральные свежие (огурцы)</t>
  </si>
  <si>
    <t>Первое блюдо</t>
  </si>
  <si>
    <t>№88-2015г.</t>
  </si>
  <si>
    <t>Щи из свежей капусты с картофелем со сметаной и зеленью</t>
  </si>
  <si>
    <t>250/10/2</t>
  </si>
  <si>
    <t>№268-2015г.</t>
  </si>
  <si>
    <t>Котлета из свинины</t>
  </si>
  <si>
    <t>№304-2015г.</t>
  </si>
  <si>
    <t>Рис отварной</t>
  </si>
  <si>
    <t>Напиток</t>
  </si>
  <si>
    <t>Молочный коктейль "Авишка" 2,5%</t>
  </si>
  <si>
    <t>Мучное изделие</t>
  </si>
  <si>
    <t>№422-2015г.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</si>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</sst>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vertical="center" wrapText="1"/>
    </xf>
    <xf numFmtId="2" fontId="3" fillId="0" borderId="22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right" vertical="center" wrapText="1"/>
    </xf>
    <xf numFmtId="2" fontId="3" fillId="0" borderId="24" xfId="0" applyNumberFormat="1" applyFont="1" applyBorder="1" applyAlignment="1">
      <alignment horizontal="right" vertical="center" wrapText="1"/>
    </xf>
    <xf numFmtId="2" fontId="3" fillId="0" borderId="25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14</v>
      </c>
      <c r="C1" s="56"/>
      <c r="D1" s="57"/>
      <c r="E1" t="s">
        <v>13</v>
      </c>
      <c r="F1" s="14"/>
      <c r="I1" t="s">
        <v>1</v>
      </c>
      <c r="J1" s="13">
        <v>44879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1" t="s">
        <v>17</v>
      </c>
      <c r="C4" s="42" t="s">
        <v>18</v>
      </c>
      <c r="D4" s="42" t="s">
        <v>19</v>
      </c>
      <c r="E4" s="24">
        <v>25</v>
      </c>
      <c r="F4" s="25">
        <v>3.77</v>
      </c>
      <c r="G4" s="25">
        <f>11*0.5</f>
        <v>5.5</v>
      </c>
      <c r="H4" s="25">
        <f>0.55*0.5</f>
        <v>0.27500000000000002</v>
      </c>
      <c r="I4" s="25">
        <f>0.1*0.5</f>
        <v>0.05</v>
      </c>
      <c r="J4" s="43">
        <f>1.9*0.5</f>
        <v>0.95</v>
      </c>
    </row>
    <row r="5" spans="1:10" ht="30" x14ac:dyDescent="0.25">
      <c r="A5" s="3"/>
      <c r="B5" s="26" t="s">
        <v>20</v>
      </c>
      <c r="C5" s="27" t="s">
        <v>21</v>
      </c>
      <c r="D5" s="27" t="s">
        <v>22</v>
      </c>
      <c r="E5" s="28">
        <v>75</v>
      </c>
      <c r="F5" s="29">
        <v>59.97</v>
      </c>
      <c r="G5" s="33">
        <f>129.15*1.5</f>
        <v>193.72500000000002</v>
      </c>
      <c r="H5" s="33">
        <f>17.2*1.5</f>
        <v>25.799999999999997</v>
      </c>
      <c r="I5" s="33">
        <f>3.8*1.5</f>
        <v>5.6999999999999993</v>
      </c>
      <c r="J5" s="34">
        <f>6.6*1.5</f>
        <v>9.8999999999999986</v>
      </c>
    </row>
    <row r="6" spans="1:10" ht="30" x14ac:dyDescent="0.25">
      <c r="A6" s="3"/>
      <c r="B6" s="26" t="s">
        <v>23</v>
      </c>
      <c r="C6" s="27" t="s">
        <v>24</v>
      </c>
      <c r="D6" s="27" t="s">
        <v>25</v>
      </c>
      <c r="E6" s="28">
        <v>130</v>
      </c>
      <c r="F6" s="29">
        <v>13.07</v>
      </c>
      <c r="G6" s="30">
        <f>112.3*1.3</f>
        <v>145.99</v>
      </c>
      <c r="H6" s="30">
        <f>3.68*1.3</f>
        <v>4.7840000000000007</v>
      </c>
      <c r="I6" s="30">
        <f>3.01*1.3</f>
        <v>3.9129999999999998</v>
      </c>
      <c r="J6" s="31">
        <f>17.63*1.3</f>
        <v>22.919</v>
      </c>
    </row>
    <row r="7" spans="1:10" ht="30" x14ac:dyDescent="0.25">
      <c r="A7" s="3"/>
      <c r="B7" s="26" t="s">
        <v>26</v>
      </c>
      <c r="C7" s="27" t="s">
        <v>27</v>
      </c>
      <c r="D7" s="27" t="s">
        <v>28</v>
      </c>
      <c r="E7" s="28" t="s">
        <v>29</v>
      </c>
      <c r="F7" s="29">
        <v>3.54</v>
      </c>
      <c r="G7" s="29">
        <v>62</v>
      </c>
      <c r="H7" s="29">
        <v>0.13</v>
      </c>
      <c r="I7" s="29">
        <v>0.02</v>
      </c>
      <c r="J7" s="32">
        <v>15.2</v>
      </c>
    </row>
    <row r="8" spans="1:10" ht="30" x14ac:dyDescent="0.25">
      <c r="A8" s="3"/>
      <c r="B8" s="44" t="s">
        <v>30</v>
      </c>
      <c r="C8" s="45" t="s">
        <v>31</v>
      </c>
      <c r="D8" s="45" t="s">
        <v>32</v>
      </c>
      <c r="E8" s="46">
        <v>60</v>
      </c>
      <c r="F8" s="47">
        <v>15.54</v>
      </c>
      <c r="G8" s="47">
        <f>330*0.6</f>
        <v>198</v>
      </c>
      <c r="H8" s="47">
        <f>1*0.6</f>
        <v>0.6</v>
      </c>
      <c r="I8" s="47">
        <f>0</f>
        <v>0</v>
      </c>
      <c r="J8" s="48">
        <f>81*0.6</f>
        <v>48.6</v>
      </c>
    </row>
    <row r="9" spans="1:10" ht="15.75" thickBot="1" x14ac:dyDescent="0.3">
      <c r="A9" s="3"/>
      <c r="B9" s="49" t="s">
        <v>33</v>
      </c>
      <c r="C9" s="50" t="s">
        <v>34</v>
      </c>
      <c r="D9" s="50" t="s">
        <v>35</v>
      </c>
      <c r="E9" s="51">
        <v>32.5</v>
      </c>
      <c r="F9" s="52">
        <v>1.26</v>
      </c>
      <c r="G9" s="52">
        <f>229.7*0.325</f>
        <v>74.652500000000003</v>
      </c>
      <c r="H9" s="53">
        <f>6.7*0.325</f>
        <v>2.1775000000000002</v>
      </c>
      <c r="I9" s="53">
        <f>1.1*0.325</f>
        <v>0.35750000000000004</v>
      </c>
      <c r="J9" s="54">
        <f>48.3*0.325</f>
        <v>15.6975</v>
      </c>
    </row>
    <row r="10" spans="1:10" ht="15.75" thickBot="1" x14ac:dyDescent="0.3">
      <c r="A10" s="2" t="s">
        <v>11</v>
      </c>
      <c r="B10" s="35"/>
      <c r="C10" s="36"/>
      <c r="D10" s="36"/>
      <c r="E10" s="37"/>
      <c r="F10" s="38"/>
      <c r="G10" s="38"/>
      <c r="H10" s="39"/>
      <c r="I10" s="39"/>
      <c r="J10" s="40"/>
    </row>
    <row r="11" spans="1:10" x14ac:dyDescent="0.25">
      <c r="A11" s="3"/>
      <c r="B11" s="1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17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58" t="s">
        <v>17</v>
      </c>
      <c r="C13" s="59" t="s">
        <v>18</v>
      </c>
      <c r="D13" s="59" t="s">
        <v>36</v>
      </c>
      <c r="E13" s="24">
        <v>20</v>
      </c>
      <c r="F13" s="25">
        <v>2.66</v>
      </c>
      <c r="G13" s="25">
        <f>6*0.4</f>
        <v>2.4000000000000004</v>
      </c>
      <c r="H13" s="25">
        <f>0.35*0.4</f>
        <v>0.13999999999999999</v>
      </c>
      <c r="I13" s="25">
        <f>0.05*0.4</f>
        <v>2.0000000000000004E-2</v>
      </c>
      <c r="J13" s="43">
        <f>0.95*0.4</f>
        <v>0.38</v>
      </c>
    </row>
    <row r="14" spans="1:10" ht="30" x14ac:dyDescent="0.25">
      <c r="A14" s="3"/>
      <c r="B14" s="26" t="s">
        <v>37</v>
      </c>
      <c r="C14" s="27" t="s">
        <v>38</v>
      </c>
      <c r="D14" s="27" t="s">
        <v>39</v>
      </c>
      <c r="E14" s="28" t="s">
        <v>40</v>
      </c>
      <c r="F14" s="29">
        <v>10.06</v>
      </c>
      <c r="G14" s="29">
        <f>359*0.25+162*0.1</f>
        <v>105.95</v>
      </c>
      <c r="H14" s="29">
        <f>7.06*0.25+2.6*0.1</f>
        <v>2.0249999999999999</v>
      </c>
      <c r="I14" s="29">
        <f>19.8*0.25+15*0.1</f>
        <v>6.45</v>
      </c>
      <c r="J14" s="32">
        <f>31.61*0.25+3.6*0.1</f>
        <v>8.2624999999999993</v>
      </c>
    </row>
    <row r="15" spans="1:10" ht="30" x14ac:dyDescent="0.25">
      <c r="A15" s="3"/>
      <c r="B15" s="26" t="s">
        <v>20</v>
      </c>
      <c r="C15" s="27" t="s">
        <v>41</v>
      </c>
      <c r="D15" s="27" t="s">
        <v>42</v>
      </c>
      <c r="E15" s="28">
        <v>65</v>
      </c>
      <c r="F15" s="29">
        <v>30.86</v>
      </c>
      <c r="G15" s="33">
        <f>273/75*65</f>
        <v>236.6</v>
      </c>
      <c r="H15" s="33">
        <f>10.11/75*65</f>
        <v>8.7620000000000005</v>
      </c>
      <c r="I15" s="33">
        <f>20.87/75*65</f>
        <v>18.087333333333333</v>
      </c>
      <c r="J15" s="34">
        <f>10.64/75*65</f>
        <v>9.2213333333333338</v>
      </c>
    </row>
    <row r="16" spans="1:10" ht="30" x14ac:dyDescent="0.25">
      <c r="A16" s="3"/>
      <c r="B16" s="26" t="s">
        <v>23</v>
      </c>
      <c r="C16" s="27" t="s">
        <v>43</v>
      </c>
      <c r="D16" s="27" t="s">
        <v>44</v>
      </c>
      <c r="E16" s="28">
        <v>120</v>
      </c>
      <c r="F16" s="29">
        <v>11.94</v>
      </c>
      <c r="G16" s="29">
        <f>1398*0.12</f>
        <v>167.76</v>
      </c>
      <c r="H16" s="29">
        <f>24.34*0.12</f>
        <v>2.9207999999999998</v>
      </c>
      <c r="I16" s="29">
        <f>35.83*0.12</f>
        <v>4.2995999999999999</v>
      </c>
      <c r="J16" s="32">
        <f>244.56*0.12</f>
        <v>29.347200000000001</v>
      </c>
    </row>
    <row r="17" spans="1:10" x14ac:dyDescent="0.25">
      <c r="A17" s="3"/>
      <c r="B17" s="26" t="s">
        <v>45</v>
      </c>
      <c r="C17" s="27" t="s">
        <v>31</v>
      </c>
      <c r="D17" s="27" t="s">
        <v>46</v>
      </c>
      <c r="E17" s="28">
        <v>200</v>
      </c>
      <c r="F17" s="29">
        <v>37.24</v>
      </c>
      <c r="G17" s="33">
        <v>160</v>
      </c>
      <c r="H17" s="33">
        <v>5</v>
      </c>
      <c r="I17" s="33">
        <v>6.2</v>
      </c>
      <c r="J17" s="34">
        <v>22</v>
      </c>
    </row>
    <row r="18" spans="1:10" ht="30" x14ac:dyDescent="0.25">
      <c r="A18" s="3"/>
      <c r="B18" s="26" t="s">
        <v>47</v>
      </c>
      <c r="C18" s="27" t="s">
        <v>48</v>
      </c>
      <c r="D18" s="27" t="s">
        <v>49</v>
      </c>
      <c r="E18" s="28">
        <v>50</v>
      </c>
      <c r="F18" s="29">
        <v>3.93</v>
      </c>
      <c r="G18" s="60">
        <f>283*0.5</f>
        <v>141.5</v>
      </c>
      <c r="H18" s="60">
        <f>7.9*0.5</f>
        <v>3.95</v>
      </c>
      <c r="I18" s="60">
        <f>8.12*0.5</f>
        <v>4.0599999999999996</v>
      </c>
      <c r="J18" s="61">
        <f>44.48*0.5</f>
        <v>22.24</v>
      </c>
    </row>
    <row r="19" spans="1:10" ht="15.75" thickBot="1" x14ac:dyDescent="0.3">
      <c r="A19" s="3"/>
      <c r="B19" s="49" t="s">
        <v>33</v>
      </c>
      <c r="C19" s="50" t="s">
        <v>34</v>
      </c>
      <c r="D19" s="50" t="s">
        <v>35</v>
      </c>
      <c r="E19" s="51">
        <v>12</v>
      </c>
      <c r="F19" s="52">
        <v>0.46</v>
      </c>
      <c r="G19" s="52">
        <f>229.7*0.12</f>
        <v>27.563999999999997</v>
      </c>
      <c r="H19" s="53">
        <f>6.7*0.12</f>
        <v>0.80399999999999994</v>
      </c>
      <c r="I19" s="53">
        <f>1.1*0.12</f>
        <v>0.13200000000000001</v>
      </c>
      <c r="J19" s="54">
        <f>48.3*0.12</f>
        <v>5.7959999999999994</v>
      </c>
    </row>
    <row r="20" spans="1:10" x14ac:dyDescent="0.25">
      <c r="A20" s="3"/>
      <c r="B20" s="1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4"/>
      <c r="B21" s="5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2022-11-11T12:38:18Z</dcterms:modified>
</cp:coreProperties>
</file>