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6" i="1"/>
  <c r="I16" i="1"/>
  <c r="H16" i="1"/>
  <c r="G16" i="1"/>
  <c r="J15" i="1"/>
  <c r="I15" i="1"/>
  <c r="H15" i="1"/>
  <c r="G15" i="1"/>
  <c r="J13" i="1"/>
  <c r="I13" i="1"/>
  <c r="H13" i="1"/>
  <c r="G13" i="1"/>
  <c r="J9" i="1"/>
  <c r="I9" i="1"/>
  <c r="H9" i="1"/>
  <c r="G9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<sst xmlns="http://schemas.openxmlformats.org/spreadsheetml/2006/main" count="58" uniqueCount="48">
  <si>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</si>
  <si>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</si>
  <si>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</si>
  <si>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</si>
  <si>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</si>
  <si>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</si>
  <si>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</si>
  <si>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</si>
  <si>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</si>
  <si>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</si>
  <si>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</si>
  <si>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</si>
  <si>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</si>
  <si>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</si>
  <si>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</si>
  <si>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</si>
  <si>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</si>
  <si>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</si>
  <si>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</si>
  <si>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</si>
  <si>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</si>
  <si>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</si>
  <si>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№388-2015г.</t>
  </si>
  <si>
    <t>Напиток из плодов шиповника</t>
  </si>
  <si>
    <t>Закуска</t>
  </si>
  <si>
    <t>№52-2015г.</t>
  </si>
  <si>
    <t>Салат из свеклы отварной</t>
  </si>
  <si>
    <t>ТТК №22</t>
  </si>
  <si>
    <t>Котлета "Дальневосточная"</t>
  </si>
  <si>
    <t>№312-2015г.</t>
  </si>
  <si>
    <t>Пюре картофельное</t>
  </si>
  <si>
    <t>Напиток</t>
  </si>
  <si>
    <t>№389-2015г.</t>
  </si>
  <si>
    <t>Сок фруктовый "Джустик"</t>
  </si>
  <si>
    <t>Кондитерское изделие</t>
  </si>
  <si>
    <t>ПР</t>
  </si>
  <si>
    <t>Зефир фруктовый</t>
  </si>
  <si>
    <t>ТТК№5</t>
  </si>
  <si>
    <t>№71-2015г.</t>
  </si>
  <si>
    <t>Овощи натуральные свежие (помидоры)</t>
  </si>
  <si>
    <t>№82-2015г.</t>
  </si>
  <si>
    <t>Борщ со свежей капустой и картофелем со сметаной и зеленью</t>
  </si>
  <si>
    <t>250/10/2</t>
  </si>
  <si>
    <t>ТТК №48</t>
  </si>
  <si>
    <t>Филе индейки тушёное</t>
  </si>
  <si>
    <t>40/40</t>
  </si>
  <si>
    <t>№309-2015г.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</si>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</sst>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6" fillId="0" borderId="1" xfId="10" applyNumberFormat="1" applyFont="1" applyBorder="1" applyAlignment="1">
      <alignment horizontal="left" vertical="center" wrapText="1"/>
    </xf>
    <xf numFmtId="0" fontId="4" fillId="0" borderId="1" xfId="7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" fontId="6" fillId="0" borderId="1" xfId="10" applyNumberFormat="1" applyFont="1" applyBorder="1" applyAlignment="1">
      <alignment horizontal="right" vertical="center"/>
    </xf>
    <xf numFmtId="4" fontId="4" fillId="0" borderId="1" xfId="7" applyNumberFormat="1" applyFont="1" applyBorder="1" applyAlignment="1">
      <alignment horizontal="right" vertical="center" wrapText="1"/>
    </xf>
    <xf numFmtId="4" fontId="4" fillId="0" borderId="6" xfId="7" applyNumberFormat="1" applyFont="1" applyBorder="1" applyAlignment="1">
      <alignment horizontal="right" vertical="center" wrapText="1"/>
    </xf>
    <xf numFmtId="0" fontId="4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2" fontId="8" fillId="0" borderId="1" xfId="2" applyNumberFormat="1" applyFont="1" applyBorder="1" applyAlignment="1">
      <alignment horizontal="right" vertical="center" wrapText="1"/>
    </xf>
    <xf numFmtId="2" fontId="8" fillId="0" borderId="6" xfId="2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6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</cellXfs>
  <cellStyles count="11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  <cellStyle name="Обычный_Лист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3" workbookViewId="0">
      <selection activeCell="B13" sqref="B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13</v>
      </c>
      <c r="F1" s="14"/>
      <c r="I1" t="s">
        <v>1</v>
      </c>
      <c r="J1" s="13">
        <v>44889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36" t="s">
        <v>24</v>
      </c>
      <c r="C4" s="37" t="s">
        <v>25</v>
      </c>
      <c r="D4" s="37" t="s">
        <v>26</v>
      </c>
      <c r="E4" s="38">
        <v>60</v>
      </c>
      <c r="F4" s="38">
        <v>4.91</v>
      </c>
      <c r="G4" s="39">
        <f>928*0.06+63*0</f>
        <v>55.68</v>
      </c>
      <c r="H4" s="39">
        <f>14.08*0.06</f>
        <v>0.8448</v>
      </c>
      <c r="I4" s="39">
        <f>60.12*0.06</f>
        <v>3.6071999999999997</v>
      </c>
      <c r="J4" s="40">
        <f>82.6*0.06</f>
        <v>4.9559999999999995</v>
      </c>
    </row>
    <row r="5" spans="1:10" ht="30" x14ac:dyDescent="0.25">
      <c r="A5" s="3"/>
      <c r="B5" s="41" t="s">
        <v>17</v>
      </c>
      <c r="C5" s="42" t="s">
        <v>27</v>
      </c>
      <c r="D5" s="43" t="s">
        <v>28</v>
      </c>
      <c r="E5" s="44">
        <v>80</v>
      </c>
      <c r="F5" s="45">
        <v>39.229999999999997</v>
      </c>
      <c r="G5" s="46">
        <f>197.7/75*80</f>
        <v>210.87999999999997</v>
      </c>
      <c r="H5" s="47">
        <f>8.9/75*80</f>
        <v>9.4933333333333341</v>
      </c>
      <c r="I5" s="47">
        <f>12.4/75*80</f>
        <v>13.226666666666667</v>
      </c>
      <c r="J5" s="48">
        <f>12.6/75*80</f>
        <v>13.439999999999998</v>
      </c>
    </row>
    <row r="6" spans="1:10" ht="30" x14ac:dyDescent="0.25">
      <c r="A6" s="3"/>
      <c r="B6" s="41" t="s">
        <v>18</v>
      </c>
      <c r="C6" s="49" t="s">
        <v>29</v>
      </c>
      <c r="D6" s="50" t="s">
        <v>30</v>
      </c>
      <c r="E6" s="44">
        <v>150</v>
      </c>
      <c r="F6" s="45">
        <v>15.28</v>
      </c>
      <c r="G6" s="51">
        <f>915*0.15</f>
        <v>137.25</v>
      </c>
      <c r="H6" s="51">
        <f>20.43*0.15</f>
        <v>3.0644999999999998</v>
      </c>
      <c r="I6" s="51">
        <f>32.01*0.15</f>
        <v>4.8014999999999999</v>
      </c>
      <c r="J6" s="52">
        <f>136.26*0.15</f>
        <v>20.438999999999997</v>
      </c>
    </row>
    <row r="7" spans="1:10" ht="30" x14ac:dyDescent="0.25">
      <c r="A7" s="3"/>
      <c r="B7" s="41" t="s">
        <v>31</v>
      </c>
      <c r="C7" s="53" t="s">
        <v>32</v>
      </c>
      <c r="D7" s="53" t="s">
        <v>33</v>
      </c>
      <c r="E7" s="44">
        <v>200</v>
      </c>
      <c r="F7" s="45">
        <v>21.71</v>
      </c>
      <c r="G7" s="45">
        <v>104</v>
      </c>
      <c r="H7" s="45">
        <v>0.6</v>
      </c>
      <c r="I7" s="45">
        <v>0.2</v>
      </c>
      <c r="J7" s="54">
        <v>23.6</v>
      </c>
    </row>
    <row r="8" spans="1:10" ht="30" x14ac:dyDescent="0.25">
      <c r="A8" s="3"/>
      <c r="B8" s="41" t="s">
        <v>34</v>
      </c>
      <c r="C8" s="53" t="s">
        <v>35</v>
      </c>
      <c r="D8" s="53" t="s">
        <v>36</v>
      </c>
      <c r="E8" s="55">
        <v>60</v>
      </c>
      <c r="F8" s="56">
        <v>15.54</v>
      </c>
      <c r="G8" s="57">
        <v>198</v>
      </c>
      <c r="H8" s="57">
        <v>0.6</v>
      </c>
      <c r="I8" s="57">
        <v>0</v>
      </c>
      <c r="J8" s="58">
        <v>48.6</v>
      </c>
    </row>
    <row r="9" spans="1:10" ht="15.75" thickBot="1" x14ac:dyDescent="0.3">
      <c r="A9" s="3"/>
      <c r="B9" s="59" t="s">
        <v>19</v>
      </c>
      <c r="C9" s="60" t="s">
        <v>37</v>
      </c>
      <c r="D9" s="60" t="s">
        <v>20</v>
      </c>
      <c r="E9" s="61">
        <v>12.5</v>
      </c>
      <c r="F9" s="62">
        <v>0.48</v>
      </c>
      <c r="G9" s="62">
        <f>229.7*0.125</f>
        <v>28.712499999999999</v>
      </c>
      <c r="H9" s="63">
        <f>6.7*0.125</f>
        <v>0.83750000000000002</v>
      </c>
      <c r="I9" s="63">
        <f>1.1*0.125</f>
        <v>0.13750000000000001</v>
      </c>
      <c r="J9" s="64">
        <f>48.3*0.125</f>
        <v>6.0374999999999996</v>
      </c>
    </row>
    <row r="10" spans="1:10" x14ac:dyDescent="0.25">
      <c r="A10" s="2" t="s">
        <v>11</v>
      </c>
      <c r="B10" s="27"/>
      <c r="C10" s="28"/>
      <c r="D10" s="28"/>
      <c r="E10" s="29"/>
      <c r="F10" s="30"/>
      <c r="G10" s="30"/>
      <c r="H10" s="31"/>
      <c r="I10" s="31"/>
      <c r="J10" s="32"/>
    </row>
    <row r="11" spans="1:10" x14ac:dyDescent="0.25">
      <c r="A11" s="3"/>
      <c r="B11" s="26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24"/>
      <c r="C12" s="17"/>
      <c r="D12" s="23"/>
      <c r="E12" s="18"/>
      <c r="F12" s="19"/>
      <c r="G12" s="18"/>
      <c r="H12" s="18"/>
      <c r="I12" s="18"/>
      <c r="J12" s="20"/>
    </row>
    <row r="13" spans="1:10" ht="30" x14ac:dyDescent="0.25">
      <c r="A13" s="3" t="s">
        <v>12</v>
      </c>
      <c r="B13" s="65" t="s">
        <v>24</v>
      </c>
      <c r="C13" s="37" t="s">
        <v>38</v>
      </c>
      <c r="D13" s="37" t="s">
        <v>39</v>
      </c>
      <c r="E13" s="38">
        <v>25</v>
      </c>
      <c r="F13" s="39">
        <v>5.32</v>
      </c>
      <c r="G13" s="39">
        <f>11/50*25</f>
        <v>5.5</v>
      </c>
      <c r="H13" s="39">
        <f>0.55/50*25</f>
        <v>0.27500000000000002</v>
      </c>
      <c r="I13" s="39">
        <f>0.1/50*25</f>
        <v>0.05</v>
      </c>
      <c r="J13" s="40">
        <f>1.9/50*25</f>
        <v>0.95</v>
      </c>
    </row>
    <row r="14" spans="1:10" ht="30" x14ac:dyDescent="0.25">
      <c r="A14" s="3"/>
      <c r="B14" s="41" t="s">
        <v>21</v>
      </c>
      <c r="C14" s="53" t="s">
        <v>40</v>
      </c>
      <c r="D14" s="66" t="s">
        <v>41</v>
      </c>
      <c r="E14" s="44" t="s">
        <v>42</v>
      </c>
      <c r="F14" s="45">
        <v>10.56</v>
      </c>
      <c r="G14" s="51">
        <v>119.95</v>
      </c>
      <c r="H14" s="51">
        <v>2.06</v>
      </c>
      <c r="I14" s="51">
        <v>6.42</v>
      </c>
      <c r="J14" s="52">
        <v>11.29</v>
      </c>
    </row>
    <row r="15" spans="1:10" ht="30" x14ac:dyDescent="0.25">
      <c r="A15" s="3"/>
      <c r="B15" s="41" t="s">
        <v>17</v>
      </c>
      <c r="C15" s="53" t="s">
        <v>43</v>
      </c>
      <c r="D15" s="53" t="s">
        <v>44</v>
      </c>
      <c r="E15" s="44" t="s">
        <v>45</v>
      </c>
      <c r="F15" s="45">
        <v>41.94</v>
      </c>
      <c r="G15" s="67">
        <f>151.2*0.8</f>
        <v>120.96</v>
      </c>
      <c r="H15" s="67">
        <f>15.6*0.8</f>
        <v>12.48</v>
      </c>
      <c r="I15" s="67">
        <f>8.4*0.8</f>
        <v>6.7200000000000006</v>
      </c>
      <c r="J15" s="68">
        <f>3.3*0.8</f>
        <v>2.64</v>
      </c>
    </row>
    <row r="16" spans="1:10" ht="30" x14ac:dyDescent="0.25">
      <c r="A16" s="3"/>
      <c r="B16" s="41" t="s">
        <v>18</v>
      </c>
      <c r="C16" s="53" t="s">
        <v>46</v>
      </c>
      <c r="D16" s="53" t="s">
        <v>47</v>
      </c>
      <c r="E16" s="44">
        <v>120</v>
      </c>
      <c r="F16" s="45">
        <v>12.06</v>
      </c>
      <c r="G16" s="69">
        <f>112.3*1.2</f>
        <v>134.76</v>
      </c>
      <c r="H16" s="69">
        <f>3.68*1.2</f>
        <v>4.4160000000000004</v>
      </c>
      <c r="I16" s="69">
        <f>3.01*1.2</f>
        <v>3.6119999999999997</v>
      </c>
      <c r="J16" s="70">
        <f>17.63*1.2</f>
        <v>21.155999999999999</v>
      </c>
    </row>
    <row r="17" spans="1:10" ht="30" x14ac:dyDescent="0.25">
      <c r="A17" s="3"/>
      <c r="B17" s="41" t="s">
        <v>31</v>
      </c>
      <c r="C17" s="53" t="s">
        <v>22</v>
      </c>
      <c r="D17" s="53" t="s">
        <v>23</v>
      </c>
      <c r="E17" s="44">
        <v>200</v>
      </c>
      <c r="F17" s="45">
        <v>10.58</v>
      </c>
      <c r="G17" s="45">
        <v>88.2</v>
      </c>
      <c r="H17" s="45">
        <v>0.68</v>
      </c>
      <c r="I17" s="45">
        <v>0.28000000000000003</v>
      </c>
      <c r="J17" s="54">
        <v>20.76</v>
      </c>
    </row>
    <row r="18" spans="1:10" ht="30" x14ac:dyDescent="0.25">
      <c r="A18" s="3"/>
      <c r="B18" s="41" t="s">
        <v>34</v>
      </c>
      <c r="C18" s="53" t="s">
        <v>35</v>
      </c>
      <c r="D18" s="53" t="s">
        <v>36</v>
      </c>
      <c r="E18" s="55">
        <v>60</v>
      </c>
      <c r="F18" s="56">
        <v>15.54</v>
      </c>
      <c r="G18" s="57">
        <v>198</v>
      </c>
      <c r="H18" s="57">
        <v>0.6</v>
      </c>
      <c r="I18" s="57">
        <v>0</v>
      </c>
      <c r="J18" s="58">
        <v>48.6</v>
      </c>
    </row>
    <row r="19" spans="1:10" ht="15.75" thickBot="1" x14ac:dyDescent="0.3">
      <c r="A19" s="3"/>
      <c r="B19" s="59" t="s">
        <v>19</v>
      </c>
      <c r="C19" s="60" t="s">
        <v>37</v>
      </c>
      <c r="D19" s="60" t="s">
        <v>20</v>
      </c>
      <c r="E19" s="61">
        <v>30</v>
      </c>
      <c r="F19" s="62">
        <v>1.1499999999999999</v>
      </c>
      <c r="G19" s="62">
        <f>229.7*0.3</f>
        <v>68.91</v>
      </c>
      <c r="H19" s="63">
        <f>6.7*0.3</f>
        <v>2.0099999999999998</v>
      </c>
      <c r="I19" s="63">
        <f>1.1*0.3</f>
        <v>0.33</v>
      </c>
      <c r="J19" s="64">
        <f>48.3*0.3</f>
        <v>14.489999999999998</v>
      </c>
    </row>
    <row r="20" spans="1:10" x14ac:dyDescent="0.25">
      <c r="A20" s="3"/>
      <c r="B20" s="26"/>
      <c r="C20" s="1"/>
      <c r="D20" s="21"/>
      <c r="E20" s="9"/>
      <c r="F20" s="15"/>
      <c r="G20" s="9"/>
      <c r="H20" s="9"/>
      <c r="I20" s="9"/>
      <c r="J20" s="10"/>
    </row>
    <row r="21" spans="1:10" ht="15.75" thickBot="1" x14ac:dyDescent="0.3">
      <c r="A21" s="4"/>
      <c r="B21" s="25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2022-11-23T10:34:23Z</dcterms:modified>
</cp:coreProperties>
</file>