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9" i="1"/>
  <c r="I19" i="1"/>
  <c r="H19" i="1"/>
  <c r="G19" i="1"/>
  <c r="J17" i="1"/>
  <c r="I17" i="1"/>
  <c r="H17" i="1"/>
  <c r="G17" i="1"/>
  <c r="J16" i="1"/>
  <c r="I16" i="1"/>
  <c r="H16" i="1"/>
  <c r="G16" i="1"/>
  <c r="J15" i="1"/>
  <c r="I15" i="1"/>
  <c r="H15" i="1"/>
  <c r="G15" i="1"/>
  <c r="J14" i="1"/>
  <c r="I14" i="1"/>
  <c r="H14" i="1"/>
  <c r="G14" i="1"/>
  <c r="J10" i="1"/>
  <c r="I10" i="1"/>
  <c r="H10" i="1"/>
  <c r="G10" i="1"/>
  <c r="J7" i="1"/>
  <c r="I7" i="1"/>
  <c r="H7" i="1"/>
  <c r="G7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<sst xmlns="http://schemas.openxmlformats.org/spreadsheetml/2006/main" count="62" uniqueCount="54">
  <si>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</si>
  <si>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</si>
  <si>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</si>
  <si>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</si>
  <si>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</si>
  <si>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</si>
  <si>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</si>
  <si>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</si>
  <si>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</si>
  <si>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</si>
  <si>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</si>
  <si>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</si>
  <si>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</si>
  <si>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</si>
  <si>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</si>
  <si>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</si>
  <si>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</si>
  <si>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Горячее блюдо</t>
  </si>
  <si>
    <t>Гарнир</t>
  </si>
  <si>
    <t>Хлеб</t>
  </si>
  <si>
    <t>Батон "Домашний"</t>
  </si>
  <si>
    <t>Первое блюдо</t>
  </si>
  <si>
    <t>Закуска</t>
  </si>
  <si>
    <t>ТТК№5</t>
  </si>
  <si>
    <t>№71-2015г.</t>
  </si>
  <si>
    <t>№302-2015г.</t>
  </si>
  <si>
    <t>Каша рассыпчатая гречневая</t>
  </si>
  <si>
    <t>Мучное изделие</t>
  </si>
  <si>
    <t>№304-2015г.</t>
  </si>
  <si>
    <t>Рис отварной</t>
  </si>
  <si>
    <t>Горячий напиток</t>
  </si>
  <si>
    <t>№685-2004г.</t>
  </si>
  <si>
    <t>Чай с сахаром</t>
  </si>
  <si>
    <t>200/15</t>
  </si>
  <si>
    <t>№15-2015г.</t>
  </si>
  <si>
    <t>Сыр "Российский" (порциями)</t>
  </si>
  <si>
    <t>№49-2015г.</t>
  </si>
  <si>
    <t>Салат "Витаминный"</t>
  </si>
  <si>
    <t>№210-2015г.</t>
  </si>
  <si>
    <t>Омлет натуральный</t>
  </si>
  <si>
    <t>№382-2015г.</t>
  </si>
  <si>
    <t>Какао с молоком</t>
  </si>
  <si>
    <t>№424-2015г.</t>
  </si>
  <si>
    <t>Булочка домашняя</t>
  </si>
  <si>
    <t>50</t>
  </si>
  <si>
    <t>Овощи натуральные свежие (помидоры)</t>
  </si>
  <si>
    <t>№101-2015г.</t>
  </si>
  <si>
    <t>Суп картофельный с крупой рисовой с зеленью</t>
  </si>
  <si>
    <t>250/2</t>
  </si>
  <si>
    <t>ТТК №26</t>
  </si>
  <si>
    <t>Котлета "Нежная" из цыплят и свинины</t>
  </si>
  <si>
    <t>Фрукт</t>
  </si>
  <si>
    <t>№338-2015г.</t>
  </si>
  <si>
    <t>Фрукт свежий (груша)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</si>
</sst>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0" xfId="0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horizontal="right" vertical="center" wrapText="1"/>
    </xf>
    <xf numFmtId="2" fontId="4" fillId="0" borderId="20" xfId="0" applyNumberFormat="1" applyFont="1" applyBorder="1" applyAlignment="1">
      <alignment vertical="center" wrapText="1"/>
    </xf>
    <xf numFmtId="2" fontId="4" fillId="0" borderId="21" xfId="0" applyNumberFormat="1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right" vertical="center" wrapText="1"/>
    </xf>
    <xf numFmtId="2" fontId="4" fillId="0" borderId="23" xfId="0" applyNumberFormat="1" applyFont="1" applyBorder="1" applyAlignment="1">
      <alignment horizontal="right" vertical="center" wrapText="1"/>
    </xf>
    <xf numFmtId="2" fontId="4" fillId="0" borderId="24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6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7" fillId="0" borderId="25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right" vertical="top" wrapText="1"/>
    </xf>
    <xf numFmtId="4" fontId="7" fillId="0" borderId="25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vertical="center" wrapText="1"/>
    </xf>
    <xf numFmtId="0" fontId="7" fillId="0" borderId="16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horizontal="right" vertical="center" wrapText="1"/>
    </xf>
  </cellXfs>
  <cellStyles count="10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4 3" xfId="9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B14" sqref="B1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14</v>
      </c>
      <c r="C1" s="51"/>
      <c r="D1" s="52"/>
      <c r="E1" t="s">
        <v>13</v>
      </c>
      <c r="F1" s="14"/>
      <c r="I1" t="s">
        <v>1</v>
      </c>
      <c r="J1" s="13">
        <v>44893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" t="s">
        <v>10</v>
      </c>
      <c r="B4" s="33" t="s">
        <v>22</v>
      </c>
      <c r="C4" s="34" t="s">
        <v>34</v>
      </c>
      <c r="D4" s="34" t="s">
        <v>35</v>
      </c>
      <c r="E4" s="35">
        <v>18</v>
      </c>
      <c r="F4" s="53">
        <v>19.5</v>
      </c>
      <c r="G4" s="53">
        <f>3.64*18</f>
        <v>65.52</v>
      </c>
      <c r="H4" s="53">
        <f>23.2*0.18</f>
        <v>4.1760000000000002</v>
      </c>
      <c r="I4" s="53">
        <f>29.5*0.18</f>
        <v>5.31</v>
      </c>
      <c r="J4" s="54">
        <f>0</f>
        <v>0</v>
      </c>
    </row>
    <row r="5" spans="1:10" ht="30" x14ac:dyDescent="0.25">
      <c r="A5" s="3"/>
      <c r="B5" s="38" t="s">
        <v>22</v>
      </c>
      <c r="C5" s="41" t="s">
        <v>36</v>
      </c>
      <c r="D5" s="41" t="s">
        <v>37</v>
      </c>
      <c r="E5" s="39">
        <v>60</v>
      </c>
      <c r="F5" s="55">
        <v>21</v>
      </c>
      <c r="G5" s="55">
        <f>957*0.06</f>
        <v>57.419999999999995</v>
      </c>
      <c r="H5" s="55">
        <f>15.71*0.06</f>
        <v>0.94259999999999999</v>
      </c>
      <c r="I5" s="55">
        <f>60.22*0.06</f>
        <v>3.6132</v>
      </c>
      <c r="J5" s="56">
        <f>87.92*0.06</f>
        <v>5.2751999999999999</v>
      </c>
    </row>
    <row r="6" spans="1:10" ht="30" x14ac:dyDescent="0.25">
      <c r="A6" s="3"/>
      <c r="B6" s="38" t="s">
        <v>17</v>
      </c>
      <c r="C6" s="41" t="s">
        <v>38</v>
      </c>
      <c r="D6" s="41" t="s">
        <v>39</v>
      </c>
      <c r="E6" s="39">
        <v>105</v>
      </c>
      <c r="F6" s="55">
        <v>22.7</v>
      </c>
      <c r="G6" s="55">
        <f>79*2+66*0</f>
        <v>158</v>
      </c>
      <c r="H6" s="55">
        <f>5.32*2+0.08*0</f>
        <v>10.64</v>
      </c>
      <c r="I6" s="55">
        <f>5.97*2+7.25*0</f>
        <v>11.94</v>
      </c>
      <c r="J6" s="56">
        <f>0.95*2+0.13*0</f>
        <v>1.9</v>
      </c>
    </row>
    <row r="7" spans="1:10" ht="30" x14ac:dyDescent="0.25">
      <c r="A7" s="3"/>
      <c r="B7" s="38" t="s">
        <v>18</v>
      </c>
      <c r="C7" s="41" t="s">
        <v>28</v>
      </c>
      <c r="D7" s="41" t="s">
        <v>29</v>
      </c>
      <c r="E7" s="39">
        <v>100</v>
      </c>
      <c r="F7" s="55">
        <v>9.9499999999999993</v>
      </c>
      <c r="G7" s="55">
        <f>1398*0.1</f>
        <v>139.80000000000001</v>
      </c>
      <c r="H7" s="55">
        <f>24.34*0.1</f>
        <v>2.4340000000000002</v>
      </c>
      <c r="I7" s="55">
        <f>35.83*0.1</f>
        <v>3.5830000000000002</v>
      </c>
      <c r="J7" s="56">
        <f>244.56*0.1</f>
        <v>24.456000000000003</v>
      </c>
    </row>
    <row r="8" spans="1:10" ht="30" x14ac:dyDescent="0.25">
      <c r="A8" s="3"/>
      <c r="B8" s="38" t="s">
        <v>30</v>
      </c>
      <c r="C8" s="41" t="s">
        <v>40</v>
      </c>
      <c r="D8" s="41" t="s">
        <v>41</v>
      </c>
      <c r="E8" s="39">
        <v>200</v>
      </c>
      <c r="F8" s="55">
        <v>18.600000000000001</v>
      </c>
      <c r="G8" s="55">
        <v>136</v>
      </c>
      <c r="H8" s="55">
        <v>3.64</v>
      </c>
      <c r="I8" s="55">
        <v>3.35</v>
      </c>
      <c r="J8" s="56">
        <v>22.82</v>
      </c>
    </row>
    <row r="9" spans="1:10" ht="30" x14ac:dyDescent="0.25">
      <c r="A9" s="3"/>
      <c r="B9" s="57" t="s">
        <v>27</v>
      </c>
      <c r="C9" s="57" t="s">
        <v>42</v>
      </c>
      <c r="D9" s="57" t="s">
        <v>43</v>
      </c>
      <c r="E9" s="58" t="s">
        <v>44</v>
      </c>
      <c r="F9" s="59">
        <v>4.38</v>
      </c>
      <c r="G9" s="59">
        <v>159</v>
      </c>
      <c r="H9" s="59">
        <v>4</v>
      </c>
      <c r="I9" s="59">
        <v>6</v>
      </c>
      <c r="J9" s="59">
        <v>22</v>
      </c>
    </row>
    <row r="10" spans="1:10" ht="15.75" thickBot="1" x14ac:dyDescent="0.3">
      <c r="A10" s="3"/>
      <c r="B10" s="43" t="s">
        <v>19</v>
      </c>
      <c r="C10" s="44" t="s">
        <v>23</v>
      </c>
      <c r="D10" s="44" t="s">
        <v>20</v>
      </c>
      <c r="E10" s="45">
        <v>26.5</v>
      </c>
      <c r="F10" s="60">
        <v>1.02</v>
      </c>
      <c r="G10" s="60">
        <f>229.7*0.265</f>
        <v>60.8705</v>
      </c>
      <c r="H10" s="61">
        <f>6.7*0.265</f>
        <v>1.7755000000000001</v>
      </c>
      <c r="I10" s="61">
        <f>1.1*0.265</f>
        <v>0.29150000000000004</v>
      </c>
      <c r="J10" s="62">
        <f>48.3*0.265</f>
        <v>12.7995</v>
      </c>
    </row>
    <row r="11" spans="1:10" x14ac:dyDescent="0.25">
      <c r="A11" s="2" t="s">
        <v>11</v>
      </c>
      <c r="B11" s="27"/>
      <c r="C11" s="28"/>
      <c r="D11" s="28"/>
      <c r="E11" s="29"/>
      <c r="F11" s="30"/>
      <c r="G11" s="30"/>
      <c r="H11" s="31"/>
      <c r="I11" s="31"/>
      <c r="J11" s="32"/>
    </row>
    <row r="12" spans="1:10" x14ac:dyDescent="0.25">
      <c r="A12" s="3"/>
      <c r="B12" s="26"/>
      <c r="C12" s="1"/>
      <c r="D12" s="21"/>
      <c r="E12" s="9"/>
      <c r="F12" s="15"/>
      <c r="G12" s="9"/>
      <c r="H12" s="9"/>
      <c r="I12" s="9"/>
      <c r="J12" s="10"/>
    </row>
    <row r="13" spans="1:10" ht="15.75" thickBot="1" x14ac:dyDescent="0.3">
      <c r="A13" s="4"/>
      <c r="B13" s="24"/>
      <c r="C13" s="17"/>
      <c r="D13" s="23"/>
      <c r="E13" s="18"/>
      <c r="F13" s="19"/>
      <c r="G13" s="18"/>
      <c r="H13" s="18"/>
      <c r="I13" s="18"/>
      <c r="J13" s="20"/>
    </row>
    <row r="14" spans="1:10" ht="30" x14ac:dyDescent="0.25">
      <c r="A14" s="3" t="s">
        <v>12</v>
      </c>
      <c r="B14" s="47" t="s">
        <v>22</v>
      </c>
      <c r="C14" s="34" t="s">
        <v>24</v>
      </c>
      <c r="D14" s="34" t="s">
        <v>45</v>
      </c>
      <c r="E14" s="35">
        <v>30</v>
      </c>
      <c r="F14" s="36">
        <v>6.39</v>
      </c>
      <c r="G14" s="36">
        <f>11/50*30</f>
        <v>6.6</v>
      </c>
      <c r="H14" s="36">
        <f>0.55/50*30</f>
        <v>0.33</v>
      </c>
      <c r="I14" s="36">
        <f>0.1/50*30</f>
        <v>0.06</v>
      </c>
      <c r="J14" s="37">
        <f>1.9/50*30</f>
        <v>1.1399999999999999</v>
      </c>
    </row>
    <row r="15" spans="1:10" ht="30" x14ac:dyDescent="0.25">
      <c r="A15" s="3"/>
      <c r="B15" s="38" t="s">
        <v>21</v>
      </c>
      <c r="C15" s="41" t="s">
        <v>46</v>
      </c>
      <c r="D15" s="41" t="s">
        <v>47</v>
      </c>
      <c r="E15" s="39" t="s">
        <v>48</v>
      </c>
      <c r="F15" s="40">
        <v>6.47</v>
      </c>
      <c r="G15" s="40">
        <f>343*0.25</f>
        <v>85.75</v>
      </c>
      <c r="H15" s="40">
        <f>7.89*0.25</f>
        <v>1.9724999999999999</v>
      </c>
      <c r="I15" s="40">
        <f>10.85*0.25</f>
        <v>2.7124999999999999</v>
      </c>
      <c r="J15" s="42">
        <f>48.45*0.25</f>
        <v>12.112500000000001</v>
      </c>
    </row>
    <row r="16" spans="1:10" ht="30" x14ac:dyDescent="0.25">
      <c r="A16" s="3"/>
      <c r="B16" s="38" t="s">
        <v>17</v>
      </c>
      <c r="C16" s="41" t="s">
        <v>49</v>
      </c>
      <c r="D16" s="41" t="s">
        <v>50</v>
      </c>
      <c r="E16" s="39">
        <v>60</v>
      </c>
      <c r="F16" s="40">
        <v>28.85</v>
      </c>
      <c r="G16" s="48">
        <f>155.6*1.2</f>
        <v>186.72</v>
      </c>
      <c r="H16" s="48">
        <f>7*1.2</f>
        <v>8.4</v>
      </c>
      <c r="I16" s="48">
        <f>11.1*1.2</f>
        <v>13.319999999999999</v>
      </c>
      <c r="J16" s="49">
        <f>7*1.2</f>
        <v>8.4</v>
      </c>
    </row>
    <row r="17" spans="1:10" ht="30" x14ac:dyDescent="0.25">
      <c r="A17" s="3"/>
      <c r="B17" s="63" t="s">
        <v>18</v>
      </c>
      <c r="C17" s="64" t="s">
        <v>25</v>
      </c>
      <c r="D17" s="64" t="s">
        <v>26</v>
      </c>
      <c r="E17" s="65">
        <v>100</v>
      </c>
      <c r="F17" s="66">
        <v>9.8699999999999992</v>
      </c>
      <c r="G17" s="66">
        <f>162.5</f>
        <v>162.5</v>
      </c>
      <c r="H17" s="66">
        <f>6*1</f>
        <v>6</v>
      </c>
      <c r="I17" s="66">
        <f>4*1</f>
        <v>4</v>
      </c>
      <c r="J17" s="67">
        <f>26*1</f>
        <v>26</v>
      </c>
    </row>
    <row r="18" spans="1:10" ht="30" x14ac:dyDescent="0.25">
      <c r="A18" s="3"/>
      <c r="B18" s="38" t="s">
        <v>30</v>
      </c>
      <c r="C18" s="41" t="s">
        <v>31</v>
      </c>
      <c r="D18" s="41" t="s">
        <v>32</v>
      </c>
      <c r="E18" s="39" t="s">
        <v>33</v>
      </c>
      <c r="F18" s="40">
        <v>2.2400000000000002</v>
      </c>
      <c r="G18" s="40">
        <v>60</v>
      </c>
      <c r="H18" s="40">
        <v>7.0000000000000007E-2</v>
      </c>
      <c r="I18" s="40">
        <v>0.02</v>
      </c>
      <c r="J18" s="42">
        <v>15</v>
      </c>
    </row>
    <row r="19" spans="1:10" x14ac:dyDescent="0.25">
      <c r="A19" s="3"/>
      <c r="B19" s="38" t="s">
        <v>19</v>
      </c>
      <c r="C19" s="41" t="s">
        <v>23</v>
      </c>
      <c r="D19" s="41" t="s">
        <v>20</v>
      </c>
      <c r="E19" s="39">
        <v>46.5</v>
      </c>
      <c r="F19" s="40">
        <v>1.8</v>
      </c>
      <c r="G19" s="40">
        <f>229.7*0.465</f>
        <v>106.8105</v>
      </c>
      <c r="H19" s="68">
        <f>6.7*0.465</f>
        <v>3.1155000000000004</v>
      </c>
      <c r="I19" s="68">
        <f>1.1*0.465</f>
        <v>0.51150000000000007</v>
      </c>
      <c r="J19" s="69">
        <f>48.3*0.465</f>
        <v>22.459499999999998</v>
      </c>
    </row>
    <row r="20" spans="1:10" ht="30.75" thickBot="1" x14ac:dyDescent="0.3">
      <c r="A20" s="3"/>
      <c r="B20" s="43" t="s">
        <v>51</v>
      </c>
      <c r="C20" s="44" t="s">
        <v>52</v>
      </c>
      <c r="D20" s="44" t="s">
        <v>53</v>
      </c>
      <c r="E20" s="45">
        <v>180</v>
      </c>
      <c r="F20" s="46">
        <v>41.53</v>
      </c>
      <c r="G20" s="46">
        <f>47*1.8</f>
        <v>84.600000000000009</v>
      </c>
      <c r="H20" s="46">
        <f>0.4*1.8</f>
        <v>0.72000000000000008</v>
      </c>
      <c r="I20" s="46">
        <f>0.3*1.8</f>
        <v>0.54</v>
      </c>
      <c r="J20" s="70">
        <f>10.3*1.8</f>
        <v>18.540000000000003</v>
      </c>
    </row>
    <row r="21" spans="1:10" x14ac:dyDescent="0.25">
      <c r="A21" s="3"/>
      <c r="B21" s="26"/>
      <c r="C21" s="1"/>
      <c r="D21" s="21"/>
      <c r="E21" s="9"/>
      <c r="F21" s="15"/>
      <c r="G21" s="9"/>
      <c r="H21" s="9"/>
      <c r="I21" s="9"/>
      <c r="J21" s="10"/>
    </row>
    <row r="22" spans="1:10" ht="15.75" thickBot="1" x14ac:dyDescent="0.3">
      <c r="A22" s="4"/>
      <c r="B22" s="25"/>
      <c r="C22" s="5"/>
      <c r="D22" s="22"/>
      <c r="E22" s="11"/>
      <c r="F22" s="16"/>
      <c r="G22" s="11"/>
      <c r="H22" s="11"/>
      <c r="I22" s="11"/>
      <c r="J22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2022-11-28T04:56:32Z</dcterms:modified>
</cp:coreProperties>
</file>