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7" i="1"/>
  <c r="I17" i="1"/>
  <c r="H17" i="1"/>
  <c r="G17" i="1"/>
  <c r="J16" i="1"/>
  <c r="I16" i="1"/>
  <c r="H16" i="1"/>
  <c r="G16" i="1"/>
  <c r="J9" i="1"/>
  <c r="I9" i="1"/>
  <c r="H9" i="1"/>
  <c r="G9" i="1"/>
  <c r="J8" i="1"/>
  <c r="I8" i="1"/>
  <c r="H8" i="1"/>
  <c r="G8" i="1"/>
  <c r="J5" i="1"/>
  <c r="I5" i="1"/>
  <c r="H5" i="1"/>
  <c r="G5" i="1"/>
  <c r="J4" i="1"/>
  <c r="I4" i="1"/>
  <c r="H4" i="1"/>
  <c r="G4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<sst xmlns="http://schemas.openxmlformats.org/spreadsheetml/2006/main" count="57" uniqueCount="48">
  <si>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</si>
  <si>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</si>
  <si>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</si>
  <si>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</si>
  <si>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</si>
  <si>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</si>
  <si>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</si>
  <si>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</si>
  <si>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</si>
  <si>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</si>
  <si>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</si>
  <si>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</si>
  <si>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</si>
  <si>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</si>
  <si>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-</t>
  </si>
  <si>
    <t>№ рец.</t>
  </si>
  <si>
    <t>Выход, г</t>
  </si>
  <si>
    <t>Горячее блюдо</t>
  </si>
  <si>
    <t>Гарнир</t>
  </si>
  <si>
    <t>Хлеб</t>
  </si>
  <si>
    <t>Батон "Домашний"</t>
  </si>
  <si>
    <t>Первое блюдо</t>
  </si>
  <si>
    <t>Закуска</t>
  </si>
  <si>
    <t>ТТК№5</t>
  </si>
  <si>
    <t>Мучное изделие</t>
  </si>
  <si>
    <t>Горячий напиток</t>
  </si>
  <si>
    <t>№685-2004г.</t>
  </si>
  <si>
    <t>Чай с сахаром</t>
  </si>
  <si>
    <t>200/15</t>
  </si>
  <si>
    <t>№309-2015г.</t>
  </si>
  <si>
    <t>Макароны отварные</t>
  </si>
  <si>
    <t>ТТК №48</t>
  </si>
  <si>
    <t>Филе индейки тушёное</t>
  </si>
  <si>
    <t>40/40</t>
  </si>
  <si>
    <t>№304-2015г.</t>
  </si>
  <si>
    <t>Рис отварной</t>
  </si>
  <si>
    <t>ТТК №6</t>
  </si>
  <si>
    <t>Булочка "Рулетик с маком"</t>
  </si>
  <si>
    <t>Фрукт</t>
  </si>
  <si>
    <t>№338-2015г.</t>
  </si>
  <si>
    <t>Апельсин свежий (порция)</t>
  </si>
  <si>
    <t>ТТК №47</t>
  </si>
  <si>
    <t>Бутерброд с икрой</t>
  </si>
  <si>
    <t>5/3/20</t>
  </si>
  <si>
    <t>№102-2015г.</t>
  </si>
  <si>
    <t>Суп картофельный с горохом</t>
  </si>
  <si>
    <t>№268-2015г.</t>
  </si>
  <si>
    <t>Котлета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</si>
</sst>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right" vertical="center" wrapText="1"/>
    </xf>
    <xf numFmtId="2" fontId="4" fillId="0" borderId="20" xfId="0" applyNumberFormat="1" applyFont="1" applyBorder="1" applyAlignment="1">
      <alignment horizontal="right" vertical="center" wrapText="1"/>
    </xf>
    <xf numFmtId="2" fontId="4" fillId="0" borderId="20" xfId="0" applyNumberFormat="1" applyFont="1" applyBorder="1" applyAlignment="1">
      <alignment vertical="center" wrapText="1"/>
    </xf>
    <xf numFmtId="2" fontId="4" fillId="0" borderId="21" xfId="0" applyNumberFormat="1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right" vertical="center" wrapText="1"/>
    </xf>
    <xf numFmtId="2" fontId="4" fillId="0" borderId="23" xfId="0" applyNumberFormat="1" applyFont="1" applyBorder="1" applyAlignment="1">
      <alignment horizontal="right" vertical="center" wrapText="1"/>
    </xf>
    <xf numFmtId="2" fontId="4" fillId="0" borderId="24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6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vertical="center" wrapText="1"/>
    </xf>
    <xf numFmtId="4" fontId="4" fillId="0" borderId="9" xfId="0" applyNumberFormat="1" applyFont="1" applyBorder="1" applyAlignment="1">
      <alignment vertical="center" wrapText="1"/>
    </xf>
    <xf numFmtId="49" fontId="4" fillId="0" borderId="23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vertical="center" wrapText="1"/>
    </xf>
    <xf numFmtId="2" fontId="4" fillId="0" borderId="9" xfId="0" applyNumberFormat="1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5" fillId="0" borderId="23" xfId="0" applyNumberFormat="1" applyFont="1" applyBorder="1" applyAlignment="1">
      <alignment horizontal="right" vertical="center" wrapText="1"/>
    </xf>
    <xf numFmtId="2" fontId="5" fillId="0" borderId="24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vertical="center" wrapText="1"/>
    </xf>
    <xf numFmtId="2" fontId="4" fillId="0" borderId="6" xfId="0" applyNumberFormat="1" applyFont="1" applyBorder="1" applyAlignment="1">
      <alignment vertical="center" wrapText="1"/>
    </xf>
    <xf numFmtId="4" fontId="4" fillId="0" borderId="9" xfId="0" applyNumberFormat="1" applyFont="1" applyBorder="1" applyAlignment="1">
      <alignment horizontal="right" vertical="center" wrapText="1"/>
    </xf>
  </cellXfs>
  <cellStyles count="10">
    <cellStyle name="Обычный" xfId="0" builtinId="0"/>
    <cellStyle name="Обычный 2" xfId="2"/>
    <cellStyle name="Обычный 2 2" xfId="1"/>
    <cellStyle name="Обычный 2 3" xfId="3"/>
    <cellStyle name="Обычный 2 4" xfId="4"/>
    <cellStyle name="Обычный 2 4 2" xfId="5"/>
    <cellStyle name="Обычный 2 4 3" xfId="9"/>
    <cellStyle name="Обычный 2 5" xfId="6"/>
    <cellStyle name="Обычный 2 6" xfId="7"/>
    <cellStyle name="Обычный 2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13" workbookViewId="0">
      <selection activeCell="B22" sqref="B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14</v>
      </c>
      <c r="C1" s="60"/>
      <c r="D1" s="61"/>
      <c r="E1" t="s">
        <v>13</v>
      </c>
      <c r="F1" s="14"/>
      <c r="I1" t="s">
        <v>1</v>
      </c>
      <c r="J1" s="13">
        <v>44895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" t="s">
        <v>10</v>
      </c>
      <c r="B4" s="57" t="s">
        <v>17</v>
      </c>
      <c r="C4" s="58" t="s">
        <v>31</v>
      </c>
      <c r="D4" s="58" t="s">
        <v>32</v>
      </c>
      <c r="E4" s="34" t="s">
        <v>33</v>
      </c>
      <c r="F4" s="35">
        <v>41.94</v>
      </c>
      <c r="G4" s="62">
        <f>151.2*0.8</f>
        <v>120.96</v>
      </c>
      <c r="H4" s="62">
        <f>15.6*0.8</f>
        <v>12.48</v>
      </c>
      <c r="I4" s="62">
        <f>8.4*0.8</f>
        <v>6.7200000000000006</v>
      </c>
      <c r="J4" s="63">
        <f>3.3*0.8</f>
        <v>2.64</v>
      </c>
    </row>
    <row r="5" spans="1:10" ht="30" x14ac:dyDescent="0.25">
      <c r="A5" s="3"/>
      <c r="B5" s="37" t="s">
        <v>18</v>
      </c>
      <c r="C5" s="40" t="s">
        <v>34</v>
      </c>
      <c r="D5" s="40" t="s">
        <v>35</v>
      </c>
      <c r="E5" s="38">
        <v>150</v>
      </c>
      <c r="F5" s="39">
        <v>14.93</v>
      </c>
      <c r="G5" s="39">
        <f>1398*0.15</f>
        <v>209.7</v>
      </c>
      <c r="H5" s="39">
        <f>24.34*0.15</f>
        <v>3.6509999999999998</v>
      </c>
      <c r="I5" s="39">
        <f>35.83*0.15</f>
        <v>5.3744999999999994</v>
      </c>
      <c r="J5" s="41">
        <f>244.56*0.15</f>
        <v>36.683999999999997</v>
      </c>
    </row>
    <row r="6" spans="1:10" ht="30" x14ac:dyDescent="0.25">
      <c r="A6" s="3"/>
      <c r="B6" s="37" t="s">
        <v>25</v>
      </c>
      <c r="C6" s="40" t="s">
        <v>26</v>
      </c>
      <c r="D6" s="40" t="s">
        <v>27</v>
      </c>
      <c r="E6" s="38" t="s">
        <v>28</v>
      </c>
      <c r="F6" s="39">
        <v>2.2400000000000002</v>
      </c>
      <c r="G6" s="39">
        <v>60</v>
      </c>
      <c r="H6" s="39">
        <v>7.0000000000000007E-2</v>
      </c>
      <c r="I6" s="39">
        <v>0.02</v>
      </c>
      <c r="J6" s="41">
        <v>15</v>
      </c>
    </row>
    <row r="7" spans="1:10" ht="30" x14ac:dyDescent="0.25">
      <c r="A7" s="3"/>
      <c r="B7" s="37" t="s">
        <v>24</v>
      </c>
      <c r="C7" s="40" t="s">
        <v>36</v>
      </c>
      <c r="D7" s="40" t="s">
        <v>37</v>
      </c>
      <c r="E7" s="38">
        <v>50</v>
      </c>
      <c r="F7" s="39">
        <v>7.15</v>
      </c>
      <c r="G7" s="39">
        <v>198.6</v>
      </c>
      <c r="H7" s="64">
        <v>4.0999999999999996</v>
      </c>
      <c r="I7" s="64">
        <v>7.7</v>
      </c>
      <c r="J7" s="65">
        <v>28.2</v>
      </c>
    </row>
    <row r="8" spans="1:10" x14ac:dyDescent="0.25">
      <c r="A8" s="3"/>
      <c r="B8" s="37" t="s">
        <v>19</v>
      </c>
      <c r="C8" s="40" t="s">
        <v>23</v>
      </c>
      <c r="D8" s="40" t="s">
        <v>20</v>
      </c>
      <c r="E8" s="38">
        <v>47</v>
      </c>
      <c r="F8" s="39">
        <v>1.82</v>
      </c>
      <c r="G8" s="39">
        <f>229.7*0.47</f>
        <v>107.95899999999999</v>
      </c>
      <c r="H8" s="64">
        <f>6.7*0.47</f>
        <v>3.149</v>
      </c>
      <c r="I8" s="64">
        <f>1.1*0.47</f>
        <v>0.51700000000000002</v>
      </c>
      <c r="J8" s="65">
        <f>48.3*0.47</f>
        <v>22.700999999999997</v>
      </c>
    </row>
    <row r="9" spans="1:10" ht="30.75" thickBot="1" x14ac:dyDescent="0.3">
      <c r="A9" s="3"/>
      <c r="B9" s="42" t="s">
        <v>38</v>
      </c>
      <c r="C9" s="43" t="s">
        <v>39</v>
      </c>
      <c r="D9" s="43" t="s">
        <v>40</v>
      </c>
      <c r="E9" s="44">
        <v>105</v>
      </c>
      <c r="F9" s="45">
        <v>29.07</v>
      </c>
      <c r="G9" s="49">
        <f>43*1.05</f>
        <v>45.15</v>
      </c>
      <c r="H9" s="49">
        <f>0.9*1.05</f>
        <v>0.94500000000000006</v>
      </c>
      <c r="I9" s="49">
        <f>0.2*1.05</f>
        <v>0.21000000000000002</v>
      </c>
      <c r="J9" s="66">
        <f>8.1*1.05</f>
        <v>8.5050000000000008</v>
      </c>
    </row>
    <row r="10" spans="1:10" ht="15.75" thickBot="1" x14ac:dyDescent="0.3">
      <c r="A10" s="3"/>
      <c r="B10" s="42"/>
      <c r="C10" s="43"/>
      <c r="D10" s="43"/>
      <c r="E10" s="44"/>
      <c r="F10" s="49"/>
      <c r="G10" s="49"/>
      <c r="H10" s="50"/>
      <c r="I10" s="50"/>
      <c r="J10" s="51"/>
    </row>
    <row r="11" spans="1:10" x14ac:dyDescent="0.25">
      <c r="A11" s="2" t="s">
        <v>11</v>
      </c>
      <c r="B11" s="27"/>
      <c r="C11" s="28"/>
      <c r="D11" s="28"/>
      <c r="E11" s="29"/>
      <c r="F11" s="30"/>
      <c r="G11" s="30"/>
      <c r="H11" s="31"/>
      <c r="I11" s="31"/>
      <c r="J11" s="32"/>
    </row>
    <row r="12" spans="1:10" x14ac:dyDescent="0.25">
      <c r="A12" s="3"/>
      <c r="B12" s="26"/>
      <c r="C12" s="1"/>
      <c r="D12" s="21"/>
      <c r="E12" s="9"/>
      <c r="F12" s="15"/>
      <c r="G12" s="9"/>
      <c r="H12" s="9"/>
      <c r="I12" s="9"/>
      <c r="J12" s="10"/>
    </row>
    <row r="13" spans="1:10" ht="15.75" thickBot="1" x14ac:dyDescent="0.3">
      <c r="A13" s="4"/>
      <c r="B13" s="24"/>
      <c r="C13" s="17"/>
      <c r="D13" s="23"/>
      <c r="E13" s="18"/>
      <c r="F13" s="19"/>
      <c r="G13" s="18"/>
      <c r="H13" s="18"/>
      <c r="I13" s="18"/>
      <c r="J13" s="20"/>
    </row>
    <row r="14" spans="1:10" ht="30" x14ac:dyDescent="0.25">
      <c r="A14" s="3" t="s">
        <v>12</v>
      </c>
      <c r="B14" s="46" t="s">
        <v>22</v>
      </c>
      <c r="C14" s="33" t="s">
        <v>41</v>
      </c>
      <c r="D14" s="33" t="s">
        <v>42</v>
      </c>
      <c r="E14" s="52" t="s">
        <v>43</v>
      </c>
      <c r="F14" s="35">
        <v>49.96</v>
      </c>
      <c r="G14" s="35">
        <v>77.3</v>
      </c>
      <c r="H14" s="35">
        <v>2.9</v>
      </c>
      <c r="I14" s="35">
        <v>3</v>
      </c>
      <c r="J14" s="36">
        <v>9.6999999999999993</v>
      </c>
    </row>
    <row r="15" spans="1:10" ht="30" x14ac:dyDescent="0.25">
      <c r="A15" s="3"/>
      <c r="B15" s="37" t="s">
        <v>21</v>
      </c>
      <c r="C15" s="40" t="s">
        <v>44</v>
      </c>
      <c r="D15" s="40" t="s">
        <v>45</v>
      </c>
      <c r="E15" s="38">
        <v>250</v>
      </c>
      <c r="F15" s="39">
        <v>5.98</v>
      </c>
      <c r="G15" s="39">
        <v>148.25</v>
      </c>
      <c r="H15" s="39">
        <v>5.49</v>
      </c>
      <c r="I15" s="39">
        <v>5.27</v>
      </c>
      <c r="J15" s="41">
        <v>16.54</v>
      </c>
    </row>
    <row r="16" spans="1:10" ht="30" x14ac:dyDescent="0.25">
      <c r="A16" s="3"/>
      <c r="B16" s="37" t="s">
        <v>17</v>
      </c>
      <c r="C16" s="40" t="s">
        <v>46</v>
      </c>
      <c r="D16" s="40" t="s">
        <v>47</v>
      </c>
      <c r="E16" s="38">
        <v>60</v>
      </c>
      <c r="F16" s="39">
        <v>28.49</v>
      </c>
      <c r="G16" s="47">
        <f>182/50*60</f>
        <v>218.4</v>
      </c>
      <c r="H16" s="47">
        <f>6.74/50*60</f>
        <v>8.088000000000001</v>
      </c>
      <c r="I16" s="47">
        <f>13.91/50*60</f>
        <v>16.692</v>
      </c>
      <c r="J16" s="48">
        <f>7.09/50*60</f>
        <v>8.5080000000000009</v>
      </c>
    </row>
    <row r="17" spans="1:10" ht="30" x14ac:dyDescent="0.25">
      <c r="A17" s="3"/>
      <c r="B17" s="37" t="s">
        <v>18</v>
      </c>
      <c r="C17" s="40" t="s">
        <v>29</v>
      </c>
      <c r="D17" s="40" t="s">
        <v>30</v>
      </c>
      <c r="E17" s="38">
        <v>100</v>
      </c>
      <c r="F17" s="39">
        <v>10.050000000000001</v>
      </c>
      <c r="G17" s="53">
        <f>112.3*1</f>
        <v>112.3</v>
      </c>
      <c r="H17" s="53">
        <f>3.68*1</f>
        <v>3.68</v>
      </c>
      <c r="I17" s="53">
        <f>3.01*1</f>
        <v>3.01</v>
      </c>
      <c r="J17" s="54">
        <f>17.63*1</f>
        <v>17.63</v>
      </c>
    </row>
    <row r="18" spans="1:10" ht="30" x14ac:dyDescent="0.25">
      <c r="A18" s="3"/>
      <c r="B18" s="37" t="s">
        <v>25</v>
      </c>
      <c r="C18" s="40" t="s">
        <v>26</v>
      </c>
      <c r="D18" s="40" t="s">
        <v>27</v>
      </c>
      <c r="E18" s="38" t="s">
        <v>28</v>
      </c>
      <c r="F18" s="39">
        <v>2.2400000000000002</v>
      </c>
      <c r="G18" s="39">
        <v>60</v>
      </c>
      <c r="H18" s="39">
        <v>7.0000000000000007E-2</v>
      </c>
      <c r="I18" s="39">
        <v>0.02</v>
      </c>
      <c r="J18" s="41">
        <v>15</v>
      </c>
    </row>
    <row r="19" spans="1:10" ht="15.75" thickBot="1" x14ac:dyDescent="0.3">
      <c r="A19" s="3"/>
      <c r="B19" s="42" t="s">
        <v>19</v>
      </c>
      <c r="C19" s="43" t="s">
        <v>23</v>
      </c>
      <c r="D19" s="43" t="s">
        <v>20</v>
      </c>
      <c r="E19" s="44">
        <v>11</v>
      </c>
      <c r="F19" s="45">
        <v>0.43</v>
      </c>
      <c r="G19" s="45">
        <f>229.7*0.11</f>
        <v>25.266999999999999</v>
      </c>
      <c r="H19" s="55">
        <f>6.7*0.11</f>
        <v>0.73699999999999999</v>
      </c>
      <c r="I19" s="55">
        <f>1.1*0.11</f>
        <v>0.12100000000000001</v>
      </c>
      <c r="J19" s="56">
        <f>48.3*0.11</f>
        <v>5.3129999999999997</v>
      </c>
    </row>
    <row r="20" spans="1:10" ht="15.75" thickBot="1" x14ac:dyDescent="0.3">
      <c r="A20" s="3"/>
      <c r="B20" s="42"/>
      <c r="C20" s="43"/>
      <c r="D20" s="43"/>
      <c r="E20" s="44"/>
      <c r="F20" s="45"/>
      <c r="G20" s="45"/>
      <c r="H20" s="55"/>
      <c r="I20" s="55"/>
      <c r="J20" s="56"/>
    </row>
    <row r="21" spans="1:10" x14ac:dyDescent="0.25">
      <c r="A21" s="3"/>
      <c r="B21" s="26"/>
      <c r="C21" s="1"/>
      <c r="D21" s="21"/>
      <c r="E21" s="9"/>
      <c r="F21" s="15"/>
      <c r="G21" s="9"/>
      <c r="H21" s="9"/>
      <c r="I21" s="9"/>
      <c r="J21" s="10"/>
    </row>
    <row r="22" spans="1:10" ht="15.75" thickBot="1" x14ac:dyDescent="0.3">
      <c r="A22" s="4"/>
      <c r="B22" s="25"/>
      <c r="C22" s="5"/>
      <c r="D22" s="22"/>
      <c r="E22" s="11"/>
      <c r="F22" s="16"/>
      <c r="G22" s="11"/>
      <c r="H22" s="11"/>
      <c r="I22" s="11"/>
      <c r="J22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2022-11-29T11:17:53Z</dcterms:modified>
</cp:coreProperties>
</file>