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5" i="1"/>
  <c r="I15" i="1"/>
  <c r="H15" i="1"/>
  <c r="G15" i="1"/>
  <c r="J14" i="1"/>
  <c r="I14" i="1"/>
  <c r="H14" i="1"/>
  <c r="G14" i="1"/>
  <c r="J13" i="1"/>
  <c r="I13" i="1"/>
  <c r="H13" i="1"/>
  <c r="G13" i="1"/>
  <c r="J9" i="1"/>
  <c r="I9" i="1"/>
  <c r="H9" i="1"/>
  <c r="G9" i="1"/>
  <c r="J8" i="1"/>
  <c r="I8" i="1"/>
  <c r="H8" i="1"/>
  <c r="G8" i="1"/>
  <c r="J6" i="1"/>
  <c r="I6" i="1"/>
  <c r="H6" i="1"/>
  <c r="G6" i="1"/>
  <c r="J5" i="1"/>
  <c r="I5" i="1"/>
  <c r="H5" i="1"/>
  <c r="G5" i="1"/>
  <c r="J4" i="1"/>
  <c r="I4" i="1"/>
  <c r="H4" i="1"/>
  <c r="G4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<sst xmlns="http://schemas.openxmlformats.org/spreadsheetml/2006/main" count="55" uniqueCount="50">
  <si>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</si>
  <si>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</si>
  <si>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</si>
  <si>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</si>
  <si>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</si>
  <si>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</si>
  <si>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</si>
  <si>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</si>
  <si>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</si>
  <si>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</si>
  <si>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</si>
  <si>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</si>
  <si>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</si>
  <si>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</si>
  <si>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-</t>
  </si>
  <si>
    <t>№ рец.</t>
  </si>
  <si>
    <t>Выход, г</t>
  </si>
  <si>
    <t>Закуска</t>
  </si>
  <si>
    <t>Горячее блюдо</t>
  </si>
  <si>
    <t>Гарнир</t>
  </si>
  <si>
    <t>Хлеб</t>
  </si>
  <si>
    <t>ТТК№5</t>
  </si>
  <si>
    <t>Батон "Домашний"</t>
  </si>
  <si>
    <t>Первое блюдо</t>
  </si>
  <si>
    <t>250/10/2</t>
  </si>
  <si>
    <t>Мучное изделие</t>
  </si>
  <si>
    <t>50/125</t>
  </si>
  <si>
    <t>№269-2015г.</t>
  </si>
  <si>
    <t>Котлета "Особая" из говядины и свинины</t>
  </si>
  <si>
    <t>№309-2015г.</t>
  </si>
  <si>
    <t>Макароны отварные</t>
  </si>
  <si>
    <t>Напиток</t>
  </si>
  <si>
    <t>ПР</t>
  </si>
  <si>
    <t>ТТК №6</t>
  </si>
  <si>
    <t>Булочка "Рулетик с маком"</t>
  </si>
  <si>
    <t>№306-2015г.</t>
  </si>
  <si>
    <t xml:space="preserve">Бобовые отварные (кукуруза сахарная консервированная) </t>
  </si>
  <si>
    <t>№82-2015г.</t>
  </si>
  <si>
    <t>Борщ со свежей капустой и картофелем со сметаной и зеленью</t>
  </si>
  <si>
    <t>ТТК №20</t>
  </si>
  <si>
    <t>Плов "Школьный" из индейки</t>
  </si>
  <si>
    <t>Кондитерское изделие</t>
  </si>
  <si>
    <t>Горячий напиток</t>
  </si>
  <si>
    <t>№382-2015г.</t>
  </si>
  <si>
    <t>Какао с молоком</t>
  </si>
  <si>
    <t>Зефир фруктовый</t>
  </si>
  <si>
    <t>№71-2015г.</t>
  </si>
  <si>
    <t>Овощи натуральные свежие (помидоры)</t>
  </si>
  <si>
    <t>№388-2015г.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</si>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</sst>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3" fillId="0" borderId="5" xfId="0" applyFont="1" applyBorder="1" applyAlignment="1">
      <alignment horizontal="right" vertical="center" wrapText="1"/>
    </xf>
    <xf numFmtId="2" fontId="3" fillId="0" borderId="5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2" fontId="3" fillId="0" borderId="6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1" xfId="0" applyBorder="1"/>
    <xf numFmtId="2" fontId="3" fillId="0" borderId="1" xfId="0" applyNumberFormat="1" applyFont="1" applyBorder="1" applyAlignment="1">
      <alignment vertical="center" wrapText="1"/>
    </xf>
    <xf numFmtId="2" fontId="3" fillId="0" borderId="8" xfId="0" applyNumberFormat="1" applyFont="1" applyBorder="1" applyAlignment="1">
      <alignment vertical="center" wrapText="1"/>
    </xf>
    <xf numFmtId="0" fontId="0" fillId="0" borderId="19" xfId="0" applyBorder="1"/>
    <xf numFmtId="0" fontId="0" fillId="0" borderId="8" xfId="0" applyBorder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3" fillId="0" borderId="5" xfId="0" applyNumberFormat="1" applyFont="1" applyBorder="1" applyAlignment="1">
      <alignment vertical="center" wrapText="1"/>
    </xf>
    <xf numFmtId="2" fontId="3" fillId="0" borderId="6" xfId="0" applyNumberFormat="1" applyFont="1" applyBorder="1" applyAlignment="1">
      <alignment vertical="center" wrapText="1"/>
    </xf>
    <xf numFmtId="0" fontId="0" fillId="2" borderId="19" xfId="0" applyFill="1" applyBorder="1" applyProtection="1">
      <protection locked="0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2" fontId="4" fillId="0" borderId="1" xfId="2" applyNumberFormat="1" applyFont="1" applyBorder="1" applyAlignment="1">
      <alignment horizontal="right" vertical="center" wrapText="1"/>
    </xf>
    <xf numFmtId="2" fontId="4" fillId="0" borderId="8" xfId="2" applyNumberFormat="1" applyFont="1" applyBorder="1" applyAlignment="1">
      <alignment horizontal="right" vertical="center" wrapText="1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8" xfId="0" applyFont="1" applyBorder="1" applyAlignment="1">
      <alignment horizontal="left" vertical="center" wrapText="1"/>
    </xf>
  </cellXfs>
  <cellStyles count="9">
    <cellStyle name="Обычный" xfId="0" builtinId="0"/>
    <cellStyle name="Обычный 2" xfId="2"/>
    <cellStyle name="Обычный 2 2" xfId="1"/>
    <cellStyle name="Обычный 2 3" xfId="3"/>
    <cellStyle name="Обычный 2 4" xfId="4"/>
    <cellStyle name="Обычный 2 4 2" xfId="5"/>
    <cellStyle name="Обычный 2 5" xfId="6"/>
    <cellStyle name="Обычный 2 6" xfId="7"/>
    <cellStyle name="Обычный 2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10" workbookViewId="0">
      <selection activeCell="B13" sqref="B13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14</v>
      </c>
      <c r="C1" s="61"/>
      <c r="D1" s="62"/>
      <c r="E1" t="s">
        <v>13</v>
      </c>
      <c r="F1" s="14"/>
      <c r="I1" t="s">
        <v>1</v>
      </c>
      <c r="J1" s="13">
        <v>44904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" t="s">
        <v>10</v>
      </c>
      <c r="B4" s="54" t="s">
        <v>17</v>
      </c>
      <c r="C4" s="55" t="s">
        <v>35</v>
      </c>
      <c r="D4" s="55" t="s">
        <v>36</v>
      </c>
      <c r="E4" s="24">
        <v>17</v>
      </c>
      <c r="F4" s="25">
        <v>10.06</v>
      </c>
      <c r="G4" s="25">
        <f>736*0.017</f>
        <v>12.512</v>
      </c>
      <c r="H4" s="25">
        <f>20.55*0.017</f>
        <v>0.34935000000000005</v>
      </c>
      <c r="I4" s="25">
        <f>29.1*0.017</f>
        <v>0.49470000000000008</v>
      </c>
      <c r="J4" s="33">
        <f>97.89*0.017</f>
        <v>1.6641300000000001</v>
      </c>
    </row>
    <row r="5" spans="1:10" ht="31.5" x14ac:dyDescent="0.25">
      <c r="A5" s="3"/>
      <c r="B5" s="26" t="s">
        <v>18</v>
      </c>
      <c r="C5" s="27" t="s">
        <v>27</v>
      </c>
      <c r="D5" s="56" t="s">
        <v>28</v>
      </c>
      <c r="E5" s="28">
        <v>60</v>
      </c>
      <c r="F5" s="29">
        <v>39.86</v>
      </c>
      <c r="G5" s="31">
        <f>144*1.2</f>
        <v>172.79999999999998</v>
      </c>
      <c r="H5" s="57">
        <f>8.37*1.2</f>
        <v>10.043999999999999</v>
      </c>
      <c r="I5" s="57">
        <f>9.17*1.2</f>
        <v>11.004</v>
      </c>
      <c r="J5" s="58">
        <f>6.56*1.2</f>
        <v>7.871999999999999</v>
      </c>
    </row>
    <row r="6" spans="1:10" ht="30" x14ac:dyDescent="0.25">
      <c r="A6" s="3"/>
      <c r="B6" s="26" t="s">
        <v>19</v>
      </c>
      <c r="C6" s="27" t="s">
        <v>29</v>
      </c>
      <c r="D6" s="27" t="s">
        <v>30</v>
      </c>
      <c r="E6" s="28">
        <v>120</v>
      </c>
      <c r="F6" s="29">
        <v>12.06</v>
      </c>
      <c r="G6" s="46">
        <f>112.3*1.2</f>
        <v>134.76</v>
      </c>
      <c r="H6" s="46">
        <f>3.68*1.2</f>
        <v>4.4160000000000004</v>
      </c>
      <c r="I6" s="46">
        <f>3.01*1.2</f>
        <v>3.6119999999999997</v>
      </c>
      <c r="J6" s="47">
        <f>17.63*1.2</f>
        <v>21.155999999999999</v>
      </c>
    </row>
    <row r="7" spans="1:10" ht="30" x14ac:dyDescent="0.25">
      <c r="A7" s="3"/>
      <c r="B7" s="26" t="s">
        <v>42</v>
      </c>
      <c r="C7" s="27" t="s">
        <v>43</v>
      </c>
      <c r="D7" s="27" t="s">
        <v>44</v>
      </c>
      <c r="E7" s="28">
        <v>200</v>
      </c>
      <c r="F7" s="29">
        <v>18.079999999999998</v>
      </c>
      <c r="G7" s="29">
        <v>136</v>
      </c>
      <c r="H7" s="29">
        <v>3.64</v>
      </c>
      <c r="I7" s="29">
        <v>3.35</v>
      </c>
      <c r="J7" s="30">
        <v>22.82</v>
      </c>
    </row>
    <row r="8" spans="1:10" ht="30" x14ac:dyDescent="0.25">
      <c r="A8" s="3"/>
      <c r="B8" s="26" t="s">
        <v>41</v>
      </c>
      <c r="C8" s="27" t="s">
        <v>32</v>
      </c>
      <c r="D8" s="27" t="s">
        <v>45</v>
      </c>
      <c r="E8" s="28">
        <v>60</v>
      </c>
      <c r="F8" s="29">
        <v>15.54</v>
      </c>
      <c r="G8" s="29">
        <f>330*0.6</f>
        <v>198</v>
      </c>
      <c r="H8" s="29">
        <f>1*0.6</f>
        <v>0.6</v>
      </c>
      <c r="I8" s="29">
        <f>0</f>
        <v>0</v>
      </c>
      <c r="J8" s="30">
        <f>81*0.6</f>
        <v>48.6</v>
      </c>
    </row>
    <row r="9" spans="1:10" ht="15.75" thickBot="1" x14ac:dyDescent="0.3">
      <c r="A9" s="3"/>
      <c r="B9" s="48" t="s">
        <v>20</v>
      </c>
      <c r="C9" s="49" t="s">
        <v>21</v>
      </c>
      <c r="D9" s="49" t="s">
        <v>22</v>
      </c>
      <c r="E9" s="50">
        <v>40</v>
      </c>
      <c r="F9" s="51">
        <v>1.55</v>
      </c>
      <c r="G9" s="51">
        <f>229.7*0.4</f>
        <v>91.88</v>
      </c>
      <c r="H9" s="52">
        <f>6.7*0.4</f>
        <v>2.68</v>
      </c>
      <c r="I9" s="52">
        <f>1.1*0.4</f>
        <v>0.44000000000000006</v>
      </c>
      <c r="J9" s="53">
        <f>48.3*0.4</f>
        <v>19.32</v>
      </c>
    </row>
    <row r="10" spans="1:10" x14ac:dyDescent="0.25">
      <c r="A10" s="2" t="s">
        <v>11</v>
      </c>
      <c r="B10" s="34"/>
      <c r="C10" s="35"/>
      <c r="D10" s="35"/>
      <c r="E10" s="24"/>
      <c r="F10" s="25"/>
      <c r="G10" s="25"/>
      <c r="H10" s="43"/>
      <c r="I10" s="43"/>
      <c r="J10" s="44"/>
    </row>
    <row r="11" spans="1:10" x14ac:dyDescent="0.25">
      <c r="A11" s="3"/>
      <c r="B11" s="45"/>
      <c r="C11" s="1"/>
      <c r="D11" s="21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42"/>
      <c r="C12" s="5"/>
      <c r="D12" s="22"/>
      <c r="E12" s="11"/>
      <c r="F12" s="16"/>
      <c r="G12" s="11"/>
      <c r="H12" s="11"/>
      <c r="I12" s="11"/>
      <c r="J12" s="12"/>
    </row>
    <row r="13" spans="1:10" ht="30" x14ac:dyDescent="0.25">
      <c r="A13" s="3" t="s">
        <v>12</v>
      </c>
      <c r="B13" s="63" t="s">
        <v>17</v>
      </c>
      <c r="C13" s="55" t="s">
        <v>46</v>
      </c>
      <c r="D13" s="55" t="s">
        <v>47</v>
      </c>
      <c r="E13" s="24">
        <v>35</v>
      </c>
      <c r="F13" s="25">
        <v>5.9</v>
      </c>
      <c r="G13" s="25">
        <f>11*0.7</f>
        <v>7.6999999999999993</v>
      </c>
      <c r="H13" s="25">
        <f>0.55*0.7</f>
        <v>0.38500000000000001</v>
      </c>
      <c r="I13" s="25">
        <f>0.1*0.7</f>
        <v>6.9999999999999993E-2</v>
      </c>
      <c r="J13" s="33">
        <f>1.9*0.7</f>
        <v>1.3299999999999998</v>
      </c>
    </row>
    <row r="14" spans="1:10" ht="30" x14ac:dyDescent="0.25">
      <c r="A14" s="3"/>
      <c r="B14" s="26" t="s">
        <v>23</v>
      </c>
      <c r="C14" s="27" t="s">
        <v>37</v>
      </c>
      <c r="D14" s="27" t="s">
        <v>38</v>
      </c>
      <c r="E14" s="28" t="s">
        <v>24</v>
      </c>
      <c r="F14" s="29">
        <v>10.58</v>
      </c>
      <c r="G14" s="29">
        <f>415*0.25+162*0.1</f>
        <v>119.95</v>
      </c>
      <c r="H14" s="29">
        <f>7.21*0.25+2.6*0.1</f>
        <v>2.0625</v>
      </c>
      <c r="I14" s="29">
        <f>19.68*0.25+15*0.1</f>
        <v>6.42</v>
      </c>
      <c r="J14" s="30">
        <f>43.73*0.25+3.6*0.1</f>
        <v>11.292499999999999</v>
      </c>
    </row>
    <row r="15" spans="1:10" ht="30" x14ac:dyDescent="0.25">
      <c r="A15" s="3"/>
      <c r="B15" s="26" t="s">
        <v>18</v>
      </c>
      <c r="C15" s="27" t="s">
        <v>39</v>
      </c>
      <c r="D15" s="27" t="s">
        <v>40</v>
      </c>
      <c r="E15" s="28" t="s">
        <v>26</v>
      </c>
      <c r="F15" s="29">
        <v>60.82</v>
      </c>
      <c r="G15" s="31">
        <f>280.7/40*50</f>
        <v>350.875</v>
      </c>
      <c r="H15" s="31">
        <f>14/40*50</f>
        <v>17.5</v>
      </c>
      <c r="I15" s="31">
        <f>14.1/40*50</f>
        <v>17.625</v>
      </c>
      <c r="J15" s="32">
        <f>24.5/40*50</f>
        <v>30.625000000000004</v>
      </c>
    </row>
    <row r="16" spans="1:10" ht="30" x14ac:dyDescent="0.25">
      <c r="A16" s="3"/>
      <c r="B16" s="26" t="s">
        <v>31</v>
      </c>
      <c r="C16" s="27" t="s">
        <v>48</v>
      </c>
      <c r="D16" s="27" t="s">
        <v>49</v>
      </c>
      <c r="E16" s="28">
        <v>200</v>
      </c>
      <c r="F16" s="29">
        <v>11.06</v>
      </c>
      <c r="G16" s="29">
        <v>88.2</v>
      </c>
      <c r="H16" s="29">
        <v>0.68</v>
      </c>
      <c r="I16" s="29">
        <v>0.28000000000000003</v>
      </c>
      <c r="J16" s="30">
        <v>20.76</v>
      </c>
    </row>
    <row r="17" spans="1:10" ht="30" x14ac:dyDescent="0.25">
      <c r="A17" s="3"/>
      <c r="B17" s="26" t="s">
        <v>25</v>
      </c>
      <c r="C17" s="27" t="s">
        <v>33</v>
      </c>
      <c r="D17" s="27" t="s">
        <v>34</v>
      </c>
      <c r="E17" s="28">
        <v>50</v>
      </c>
      <c r="F17" s="29">
        <v>7.14</v>
      </c>
      <c r="G17" s="29">
        <v>198.6</v>
      </c>
      <c r="H17" s="37">
        <v>4.0999999999999996</v>
      </c>
      <c r="I17" s="37">
        <v>7.7</v>
      </c>
      <c r="J17" s="38">
        <v>28.2</v>
      </c>
    </row>
    <row r="18" spans="1:10" ht="15.75" thickBot="1" x14ac:dyDescent="0.3">
      <c r="A18" s="3"/>
      <c r="B18" s="48" t="s">
        <v>20</v>
      </c>
      <c r="C18" s="49" t="s">
        <v>21</v>
      </c>
      <c r="D18" s="49" t="s">
        <v>22</v>
      </c>
      <c r="E18" s="50">
        <v>42.5</v>
      </c>
      <c r="F18" s="51">
        <v>1.65</v>
      </c>
      <c r="G18" s="51">
        <f>229.7*0.425</f>
        <v>97.622499999999988</v>
      </c>
      <c r="H18" s="52">
        <f>6.7*0.425</f>
        <v>2.8475000000000001</v>
      </c>
      <c r="I18" s="52">
        <f>1.1*0.425</f>
        <v>0.46750000000000003</v>
      </c>
      <c r="J18" s="53">
        <f>48.3*0.425</f>
        <v>20.5275</v>
      </c>
    </row>
    <row r="19" spans="1:10" x14ac:dyDescent="0.25">
      <c r="A19" s="3"/>
      <c r="B19" s="39"/>
      <c r="C19" s="36"/>
      <c r="D19" s="36"/>
      <c r="E19" s="36"/>
      <c r="F19" s="59"/>
      <c r="G19" s="36"/>
      <c r="H19" s="36"/>
      <c r="I19" s="36"/>
      <c r="J19" s="40"/>
    </row>
    <row r="20" spans="1:10" x14ac:dyDescent="0.25">
      <c r="A20" s="3"/>
      <c r="B20" s="41"/>
      <c r="C20" s="17"/>
      <c r="D20" s="23"/>
      <c r="E20" s="18"/>
      <c r="F20" s="19"/>
      <c r="G20" s="18"/>
      <c r="H20" s="18"/>
      <c r="I20" s="18"/>
      <c r="J20" s="20"/>
    </row>
    <row r="21" spans="1:10" ht="15.75" thickBot="1" x14ac:dyDescent="0.3">
      <c r="A21" s="4"/>
      <c r="B21" s="42"/>
      <c r="C21" s="5"/>
      <c r="D21" s="22"/>
      <c r="E21" s="11"/>
      <c r="F21" s="16"/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2022-12-08T12:29:40Z</dcterms:modified>
</cp:coreProperties>
</file>