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8" i="1"/>
  <c r="I8" i="1"/>
  <c r="H8" i="1"/>
  <c r="G8" i="1"/>
  <c r="J7" i="1"/>
  <c r="I7" i="1"/>
  <c r="H7" i="1"/>
  <c r="G7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<sst xmlns="http://schemas.openxmlformats.org/spreadsheetml/2006/main" count="57" uniqueCount="52">
  <si>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</si>
  <si>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</si>
  <si>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</si>
  <si>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</si>
  <si>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</si>
  <si>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</si>
  <si>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</si>
  <si>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</si>
  <si>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</si>
  <si>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</si>
  <si>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</si>
  <si>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</si>
  <si>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</si>
  <si>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</si>
  <si>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</si>
  <si>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</si>
  <si>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</si>
  <si>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Закуска</t>
  </si>
  <si>
    <t>Горячее блюдо</t>
  </si>
  <si>
    <t>Гарнир</t>
  </si>
  <si>
    <t>Хлеб</t>
  </si>
  <si>
    <t>ТТК№5</t>
  </si>
  <si>
    <t>Батон "Домашний"</t>
  </si>
  <si>
    <t>Первое блюдо</t>
  </si>
  <si>
    <t>250/10/2</t>
  </si>
  <si>
    <t>Мучное изделие</t>
  </si>
  <si>
    <t>Напиток</t>
  </si>
  <si>
    <t>ТТК №6</t>
  </si>
  <si>
    <t>Булочка "Рулетик с маком"</t>
  </si>
  <si>
    <t>Горячий напиток</t>
  </si>
  <si>
    <t>№71-2015г.</t>
  </si>
  <si>
    <t>Овощи натуральные свежие (помидоры)</t>
  </si>
  <si>
    <t>№3-2015г.</t>
  </si>
  <si>
    <t>Бутерброд с сыром</t>
  </si>
  <si>
    <t>25/3/25</t>
  </si>
  <si>
    <t>№173-2015г.</t>
  </si>
  <si>
    <t>Каша вязкая молочная из пшённой крупы с маслом</t>
  </si>
  <si>
    <t>200/10</t>
  </si>
  <si>
    <t>№685-2004г.</t>
  </si>
  <si>
    <t>Чай с сахаром</t>
  </si>
  <si>
    <t>200/15</t>
  </si>
  <si>
    <t>Фрукт</t>
  </si>
  <si>
    <t>№338-2015г.</t>
  </si>
  <si>
    <t>Фрукты свежие (мандарины)</t>
  </si>
  <si>
    <t>№102-2015г.</t>
  </si>
  <si>
    <t>Суп картофельный с горохом с тушёнкой и зеленью</t>
  </si>
  <si>
    <t>ТТК №26</t>
  </si>
  <si>
    <t>Котлета "Нежная" из цыплят и свинины</t>
  </si>
  <si>
    <t>№304-2015г.</t>
  </si>
  <si>
    <t>Рис отварной</t>
  </si>
  <si>
    <t>№389-2015г.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</si>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</sst>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3" fillId="0" borderId="5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0" fontId="0" fillId="2" borderId="19" xfId="0" applyFill="1" applyBorder="1" applyProtection="1">
      <protection locked="0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2" fontId="3" fillId="0" borderId="5" xfId="1" applyNumberFormat="1" applyFont="1" applyBorder="1" applyAlignment="1">
      <alignment horizontal="right" vertical="center" wrapText="1"/>
    </xf>
    <xf numFmtId="2" fontId="3" fillId="0" borderId="6" xfId="1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</cellXfs>
  <cellStyles count="9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16" workbookViewId="0">
      <selection activeCell="B13" sqref="B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13</v>
      </c>
      <c r="F1" s="14"/>
      <c r="I1" t="s">
        <v>1</v>
      </c>
      <c r="J1" s="13">
        <v>44907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47" t="s">
        <v>17</v>
      </c>
      <c r="C4" s="48" t="s">
        <v>32</v>
      </c>
      <c r="D4" s="53" t="s">
        <v>33</v>
      </c>
      <c r="E4" s="54" t="s">
        <v>34</v>
      </c>
      <c r="F4" s="24">
        <v>32.909999999999997</v>
      </c>
      <c r="G4" s="25">
        <f>364*0.25+660*0.03+229.7*0.25</f>
        <v>168.22499999999999</v>
      </c>
      <c r="H4" s="55">
        <f>23.2*0.25+0.8*0.03+6.7*0.25</f>
        <v>7.4989999999999997</v>
      </c>
      <c r="I4" s="55">
        <f>29.5*0.25+72.5*0.03+1.1*0.25</f>
        <v>9.8250000000000011</v>
      </c>
      <c r="J4" s="56">
        <f>0+1.3*0.03+48.3*0.25</f>
        <v>12.113999999999999</v>
      </c>
    </row>
    <row r="5" spans="1:10" ht="30" x14ac:dyDescent="0.25">
      <c r="A5" s="3"/>
      <c r="B5" s="26" t="s">
        <v>18</v>
      </c>
      <c r="C5" s="27" t="s">
        <v>35</v>
      </c>
      <c r="D5" s="27" t="s">
        <v>36</v>
      </c>
      <c r="E5" s="28" t="s">
        <v>37</v>
      </c>
      <c r="F5" s="29">
        <v>26.87</v>
      </c>
      <c r="G5" s="29">
        <f>289-66*0</f>
        <v>289</v>
      </c>
      <c r="H5" s="29">
        <f>8.2-0.08*0</f>
        <v>8.1999999999999993</v>
      </c>
      <c r="I5" s="29">
        <f>10.6-7.25*0</f>
        <v>10.6</v>
      </c>
      <c r="J5" s="30">
        <f>40.1-0.13*0</f>
        <v>40.1</v>
      </c>
    </row>
    <row r="6" spans="1:10" ht="30" x14ac:dyDescent="0.25">
      <c r="A6" s="3"/>
      <c r="B6" s="26" t="s">
        <v>29</v>
      </c>
      <c r="C6" s="27" t="s">
        <v>38</v>
      </c>
      <c r="D6" s="27" t="s">
        <v>39</v>
      </c>
      <c r="E6" s="28" t="s">
        <v>40</v>
      </c>
      <c r="F6" s="29">
        <v>2.21</v>
      </c>
      <c r="G6" s="29">
        <v>60</v>
      </c>
      <c r="H6" s="29">
        <v>7.0000000000000007E-2</v>
      </c>
      <c r="I6" s="29">
        <v>0.02</v>
      </c>
      <c r="J6" s="30">
        <v>15</v>
      </c>
    </row>
    <row r="7" spans="1:10" x14ac:dyDescent="0.25">
      <c r="A7" s="3"/>
      <c r="B7" s="26" t="s">
        <v>20</v>
      </c>
      <c r="C7" s="27" t="s">
        <v>21</v>
      </c>
      <c r="D7" s="27" t="s">
        <v>22</v>
      </c>
      <c r="E7" s="28">
        <v>42.5</v>
      </c>
      <c r="F7" s="29">
        <v>1.64</v>
      </c>
      <c r="G7" s="29">
        <f>229.7*0.425</f>
        <v>97.622499999999988</v>
      </c>
      <c r="H7" s="34">
        <f>6.7*0.425</f>
        <v>2.8475000000000001</v>
      </c>
      <c r="I7" s="34">
        <f>1.1*0.425</f>
        <v>0.46750000000000003</v>
      </c>
      <c r="J7" s="35">
        <f>48.3*0.425</f>
        <v>20.5275</v>
      </c>
    </row>
    <row r="8" spans="1:10" ht="30.75" thickBot="1" x14ac:dyDescent="0.3">
      <c r="A8" s="3"/>
      <c r="B8" s="41" t="s">
        <v>41</v>
      </c>
      <c r="C8" s="42" t="s">
        <v>42</v>
      </c>
      <c r="D8" s="42" t="s">
        <v>43</v>
      </c>
      <c r="E8" s="43">
        <v>180</v>
      </c>
      <c r="F8" s="44">
        <v>33.520000000000003</v>
      </c>
      <c r="G8" s="57">
        <f>38*1.8</f>
        <v>68.400000000000006</v>
      </c>
      <c r="H8" s="57">
        <f>0.8*1.8</f>
        <v>1.4400000000000002</v>
      </c>
      <c r="I8" s="57">
        <f>0.2*1.8</f>
        <v>0.36000000000000004</v>
      </c>
      <c r="J8" s="58">
        <f>7.5*1.8</f>
        <v>13.5</v>
      </c>
    </row>
    <row r="9" spans="1:10" ht="15.75" thickBot="1" x14ac:dyDescent="0.3">
      <c r="A9" s="3"/>
      <c r="B9" s="41"/>
      <c r="C9" s="42"/>
      <c r="D9" s="42"/>
      <c r="E9" s="43"/>
      <c r="F9" s="44"/>
      <c r="G9" s="44"/>
      <c r="H9" s="45"/>
      <c r="I9" s="45"/>
      <c r="J9" s="46"/>
    </row>
    <row r="10" spans="1:10" x14ac:dyDescent="0.25">
      <c r="A10" s="2" t="s">
        <v>11</v>
      </c>
      <c r="B10" s="32"/>
      <c r="C10" s="33"/>
      <c r="D10" s="33"/>
      <c r="E10" s="24"/>
      <c r="F10" s="25"/>
      <c r="G10" s="25"/>
      <c r="H10" s="38"/>
      <c r="I10" s="38"/>
      <c r="J10" s="39"/>
    </row>
    <row r="11" spans="1:10" x14ac:dyDescent="0.25">
      <c r="A11" s="3"/>
      <c r="B11" s="40"/>
      <c r="C11" s="1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37"/>
      <c r="C12" s="5"/>
      <c r="D12" s="22"/>
      <c r="E12" s="11"/>
      <c r="F12" s="16"/>
      <c r="G12" s="11"/>
      <c r="H12" s="11"/>
      <c r="I12" s="11"/>
      <c r="J12" s="12"/>
    </row>
    <row r="13" spans="1:10" ht="30" x14ac:dyDescent="0.25">
      <c r="A13" s="3" t="s">
        <v>12</v>
      </c>
      <c r="B13" s="49" t="s">
        <v>17</v>
      </c>
      <c r="C13" s="48" t="s">
        <v>30</v>
      </c>
      <c r="D13" s="48" t="s">
        <v>31</v>
      </c>
      <c r="E13" s="24">
        <v>35</v>
      </c>
      <c r="F13" s="25">
        <v>5.9</v>
      </c>
      <c r="G13" s="25">
        <f>11*0.7</f>
        <v>7.6999999999999993</v>
      </c>
      <c r="H13" s="25">
        <f>0.55*0.7</f>
        <v>0.38500000000000001</v>
      </c>
      <c r="I13" s="25">
        <f>0.1*0.7</f>
        <v>6.9999999999999993E-2</v>
      </c>
      <c r="J13" s="31">
        <f>1.9*0.7</f>
        <v>1.3299999999999998</v>
      </c>
    </row>
    <row r="14" spans="1:10" ht="30" x14ac:dyDescent="0.25">
      <c r="A14" s="3"/>
      <c r="B14" s="26" t="s">
        <v>23</v>
      </c>
      <c r="C14" s="27" t="s">
        <v>44</v>
      </c>
      <c r="D14" s="27" t="s">
        <v>45</v>
      </c>
      <c r="E14" s="28" t="s">
        <v>24</v>
      </c>
      <c r="F14" s="29">
        <v>11.94</v>
      </c>
      <c r="G14" s="29">
        <f>148.25+22</f>
        <v>170.25</v>
      </c>
      <c r="H14" s="29">
        <f>5.49+1.68</f>
        <v>7.17</v>
      </c>
      <c r="I14" s="29">
        <f>5.27+1.7</f>
        <v>6.97</v>
      </c>
      <c r="J14" s="30">
        <f>16.54+0.02</f>
        <v>16.559999999999999</v>
      </c>
    </row>
    <row r="15" spans="1:10" ht="30" x14ac:dyDescent="0.25">
      <c r="A15" s="3"/>
      <c r="B15" s="26" t="s">
        <v>18</v>
      </c>
      <c r="C15" s="59" t="s">
        <v>46</v>
      </c>
      <c r="D15" s="59" t="s">
        <v>47</v>
      </c>
      <c r="E15" s="28">
        <v>75</v>
      </c>
      <c r="F15" s="29">
        <v>36.03</v>
      </c>
      <c r="G15" s="60">
        <f>155.6/50*75</f>
        <v>233.4</v>
      </c>
      <c r="H15" s="60">
        <f>7/50*75</f>
        <v>10.500000000000002</v>
      </c>
      <c r="I15" s="60">
        <f>11.1/50*75</f>
        <v>16.649999999999999</v>
      </c>
      <c r="J15" s="61">
        <f>7/50*75</f>
        <v>10.500000000000002</v>
      </c>
    </row>
    <row r="16" spans="1:10" ht="30" x14ac:dyDescent="0.25">
      <c r="A16" s="3"/>
      <c r="B16" s="26" t="s">
        <v>19</v>
      </c>
      <c r="C16" s="27" t="s">
        <v>48</v>
      </c>
      <c r="D16" s="27" t="s">
        <v>49</v>
      </c>
      <c r="E16" s="28">
        <v>130</v>
      </c>
      <c r="F16" s="29">
        <v>12.94</v>
      </c>
      <c r="G16" s="29">
        <f>1398*0.13</f>
        <v>181.74</v>
      </c>
      <c r="H16" s="29">
        <f>24.34*0.13</f>
        <v>3.1642000000000001</v>
      </c>
      <c r="I16" s="29">
        <f>35.83*0.13</f>
        <v>4.6578999999999997</v>
      </c>
      <c r="J16" s="30">
        <f>244.56*0.13</f>
        <v>31.7928</v>
      </c>
    </row>
    <row r="17" spans="1:10" ht="30" x14ac:dyDescent="0.25">
      <c r="A17" s="3"/>
      <c r="B17" s="26" t="s">
        <v>26</v>
      </c>
      <c r="C17" s="27" t="s">
        <v>50</v>
      </c>
      <c r="D17" s="27" t="s">
        <v>51</v>
      </c>
      <c r="E17" s="28">
        <v>200</v>
      </c>
      <c r="F17" s="29">
        <v>21.71</v>
      </c>
      <c r="G17" s="29">
        <v>104</v>
      </c>
      <c r="H17" s="29">
        <v>0.6</v>
      </c>
      <c r="I17" s="29">
        <v>0.2</v>
      </c>
      <c r="J17" s="30">
        <v>23.6</v>
      </c>
    </row>
    <row r="18" spans="1:10" ht="30" x14ac:dyDescent="0.25">
      <c r="A18" s="3"/>
      <c r="B18" s="26" t="s">
        <v>25</v>
      </c>
      <c r="C18" s="27" t="s">
        <v>27</v>
      </c>
      <c r="D18" s="27" t="s">
        <v>28</v>
      </c>
      <c r="E18" s="28">
        <v>50</v>
      </c>
      <c r="F18" s="29">
        <v>7.14</v>
      </c>
      <c r="G18" s="29">
        <v>198.6</v>
      </c>
      <c r="H18" s="34">
        <v>4.0999999999999996</v>
      </c>
      <c r="I18" s="34">
        <v>7.7</v>
      </c>
      <c r="J18" s="35">
        <v>28.2</v>
      </c>
    </row>
    <row r="19" spans="1:10" ht="15.75" thickBot="1" x14ac:dyDescent="0.3">
      <c r="A19" s="3"/>
      <c r="B19" s="41" t="s">
        <v>20</v>
      </c>
      <c r="C19" s="42" t="s">
        <v>21</v>
      </c>
      <c r="D19" s="42" t="s">
        <v>22</v>
      </c>
      <c r="E19" s="43">
        <v>38.5</v>
      </c>
      <c r="F19" s="44">
        <v>1.49</v>
      </c>
      <c r="G19" s="44">
        <f>229.7*0.385</f>
        <v>88.4345</v>
      </c>
      <c r="H19" s="45">
        <f>6.7*0.385</f>
        <v>2.5795000000000003</v>
      </c>
      <c r="I19" s="45">
        <f>1.1*0.385</f>
        <v>0.42350000000000004</v>
      </c>
      <c r="J19" s="46">
        <f>48.3*0.385</f>
        <v>18.595499999999998</v>
      </c>
    </row>
    <row r="20" spans="1:10" x14ac:dyDescent="0.25">
      <c r="A20" s="3"/>
      <c r="B20" s="36"/>
      <c r="C20" s="17"/>
      <c r="D20" s="23"/>
      <c r="E20" s="18"/>
      <c r="F20" s="19"/>
      <c r="G20" s="18"/>
      <c r="H20" s="18"/>
      <c r="I20" s="18"/>
      <c r="J20" s="20"/>
    </row>
    <row r="21" spans="1:10" ht="15.75" thickBot="1" x14ac:dyDescent="0.3">
      <c r="A21" s="4"/>
      <c r="B21" s="37"/>
      <c r="C21" s="5"/>
      <c r="D21" s="22"/>
      <c r="E21" s="11"/>
      <c r="F21" s="16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2022-12-09T11:22:08Z</dcterms:modified>
</cp:coreProperties>
</file>