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<sst xmlns="http://schemas.openxmlformats.org/spreadsheetml/2006/main" count="59" uniqueCount="48">
  <si>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</si>
  <si>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</si>
  <si>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</si>
  <si>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</si>
  <si>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</si>
  <si>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</si>
  <si>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</si>
  <si>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</si>
  <si>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</si>
  <si>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</si>
  <si>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</si>
  <si>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</si>
  <si>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</si>
  <si>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</si>
  <si>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</si>
  <si>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</si>
  <si>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</si>
  <si>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</si>
  <si>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</si>
  <si>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</si>
  <si>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</si>
  <si>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</si>
  <si>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</si>
  <si>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№52-2015г.</t>
  </si>
  <si>
    <t>Напиток</t>
  </si>
  <si>
    <t>№389-2015г.</t>
  </si>
  <si>
    <t>Кондитерское изделие</t>
  </si>
  <si>
    <t>ПР</t>
  </si>
  <si>
    <t>ТТК№5</t>
  </si>
  <si>
    <t>№71-2015г.</t>
  </si>
  <si>
    <t>Овощи натуральные свежие (помидоры)</t>
  </si>
  <si>
    <t>250/10/2</t>
  </si>
  <si>
    <t>ТТК №48</t>
  </si>
  <si>
    <t>Филе индейки тушёное</t>
  </si>
  <si>
    <t>40/40</t>
  </si>
  <si>
    <t>№309-2015г.</t>
  </si>
  <si>
    <t>Макароны отварные</t>
  </si>
  <si>
    <t>Салат из свеклы отварной и горошек зелёный консервированный</t>
  </si>
  <si>
    <t>60/15</t>
  </si>
  <si>
    <t>№268-2015г.</t>
  </si>
  <si>
    <t>Котлета из свинины</t>
  </si>
  <si>
    <t>Сок фруктовый</t>
  </si>
  <si>
    <t>Пряник</t>
  </si>
  <si>
    <t>№88-2015г.</t>
  </si>
  <si>
    <t>Щи из свежей капусты с картофелем со сметаной и зеленью</t>
  </si>
  <si>
    <t>№304-2015г.</t>
  </si>
  <si>
    <t>Рис отварной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</si>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</sst>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4"/>
      <c r="I1" t="s">
        <v>1</v>
      </c>
      <c r="J1" s="13">
        <v>44910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3" t="s">
        <v>22</v>
      </c>
      <c r="C4" s="34" t="s">
        <v>23</v>
      </c>
      <c r="D4" s="34" t="s">
        <v>37</v>
      </c>
      <c r="E4" s="35" t="s">
        <v>38</v>
      </c>
      <c r="F4" s="35">
        <v>15.27</v>
      </c>
      <c r="G4" s="36">
        <f>928*0.06+40*0.15</f>
        <v>61.68</v>
      </c>
      <c r="H4" s="36">
        <f>14.08*0.06+3.1*0.15</f>
        <v>1.3098000000000001</v>
      </c>
      <c r="I4" s="36">
        <f>60.12*0.06+0.2*0.15</f>
        <v>3.6371999999999995</v>
      </c>
      <c r="J4" s="37">
        <f>82.6*0.06</f>
        <v>4.9559999999999995</v>
      </c>
    </row>
    <row r="5" spans="1:10" ht="30" x14ac:dyDescent="0.25">
      <c r="A5" s="3"/>
      <c r="B5" s="38" t="s">
        <v>17</v>
      </c>
      <c r="C5" s="41" t="s">
        <v>39</v>
      </c>
      <c r="D5" s="41" t="s">
        <v>40</v>
      </c>
      <c r="E5" s="39">
        <v>80</v>
      </c>
      <c r="F5" s="40">
        <v>37.979999999999997</v>
      </c>
      <c r="G5" s="50">
        <f>182/50*80</f>
        <v>291.2</v>
      </c>
      <c r="H5" s="50">
        <f>6.74/50*80</f>
        <v>10.784000000000001</v>
      </c>
      <c r="I5" s="50">
        <f>13.91/50*80</f>
        <v>22.256</v>
      </c>
      <c r="J5" s="51">
        <f>7.09/50*80</f>
        <v>11.344000000000001</v>
      </c>
    </row>
    <row r="6" spans="1:10" ht="30" x14ac:dyDescent="0.25">
      <c r="A6" s="3"/>
      <c r="B6" s="38" t="s">
        <v>18</v>
      </c>
      <c r="C6" s="41" t="s">
        <v>35</v>
      </c>
      <c r="D6" s="41" t="s">
        <v>36</v>
      </c>
      <c r="E6" s="39">
        <v>120</v>
      </c>
      <c r="F6" s="40">
        <v>12.06</v>
      </c>
      <c r="G6" s="52">
        <f>112.3*1.2</f>
        <v>134.76</v>
      </c>
      <c r="H6" s="52">
        <f>3.68*1.2</f>
        <v>4.4160000000000004</v>
      </c>
      <c r="I6" s="52">
        <f>3.01*1.2</f>
        <v>3.6119999999999997</v>
      </c>
      <c r="J6" s="53">
        <f>17.63*1.2</f>
        <v>21.155999999999999</v>
      </c>
    </row>
    <row r="7" spans="1:10" ht="30" x14ac:dyDescent="0.25">
      <c r="A7" s="3"/>
      <c r="B7" s="38" t="s">
        <v>24</v>
      </c>
      <c r="C7" s="41" t="s">
        <v>25</v>
      </c>
      <c r="D7" s="41" t="s">
        <v>41</v>
      </c>
      <c r="E7" s="39">
        <v>200</v>
      </c>
      <c r="F7" s="40">
        <v>21.71</v>
      </c>
      <c r="G7" s="40">
        <v>104</v>
      </c>
      <c r="H7" s="40">
        <v>0.6</v>
      </c>
      <c r="I7" s="40">
        <v>0.2</v>
      </c>
      <c r="J7" s="42">
        <v>23.6</v>
      </c>
    </row>
    <row r="8" spans="1:10" ht="30" x14ac:dyDescent="0.25">
      <c r="A8" s="3"/>
      <c r="B8" s="38" t="s">
        <v>26</v>
      </c>
      <c r="C8" s="41" t="s">
        <v>27</v>
      </c>
      <c r="D8" s="41" t="s">
        <v>42</v>
      </c>
      <c r="E8" s="39">
        <v>35</v>
      </c>
      <c r="F8" s="40">
        <v>8.2899999999999991</v>
      </c>
      <c r="G8" s="40">
        <f>350*0.35</f>
        <v>122.49999999999999</v>
      </c>
      <c r="H8" s="40">
        <f>5*0.35</f>
        <v>1.75</v>
      </c>
      <c r="I8" s="40">
        <f>6*0.35</f>
        <v>2.0999999999999996</v>
      </c>
      <c r="J8" s="42">
        <f>69*0.35</f>
        <v>24.15</v>
      </c>
    </row>
    <row r="9" spans="1:10" ht="15.75" thickBot="1" x14ac:dyDescent="0.3">
      <c r="A9" s="3"/>
      <c r="B9" s="43" t="s">
        <v>19</v>
      </c>
      <c r="C9" s="44" t="s">
        <v>28</v>
      </c>
      <c r="D9" s="44" t="s">
        <v>20</v>
      </c>
      <c r="E9" s="45">
        <v>47.5</v>
      </c>
      <c r="F9" s="46">
        <v>1.84</v>
      </c>
      <c r="G9" s="46">
        <f>229.7*0.475</f>
        <v>109.10749999999999</v>
      </c>
      <c r="H9" s="47">
        <f>6.7*0.475</f>
        <v>3.1825000000000001</v>
      </c>
      <c r="I9" s="47">
        <f>1.1*0.475</f>
        <v>0.52249999999999996</v>
      </c>
      <c r="J9" s="48">
        <f>48.3*0.475</f>
        <v>22.942499999999999</v>
      </c>
    </row>
    <row r="10" spans="1:10" x14ac:dyDescent="0.25">
      <c r="A10" s="2" t="s">
        <v>11</v>
      </c>
      <c r="B10" s="27"/>
      <c r="C10" s="28"/>
      <c r="D10" s="28"/>
      <c r="E10" s="29"/>
      <c r="F10" s="30"/>
      <c r="G10" s="30"/>
      <c r="H10" s="31"/>
      <c r="I10" s="31"/>
      <c r="J10" s="32"/>
    </row>
    <row r="11" spans="1:10" x14ac:dyDescent="0.25">
      <c r="A11" s="3"/>
      <c r="B11" s="26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24"/>
      <c r="C12" s="17"/>
      <c r="D12" s="23"/>
      <c r="E12" s="18"/>
      <c r="F12" s="19"/>
      <c r="G12" s="18"/>
      <c r="H12" s="18"/>
      <c r="I12" s="18"/>
      <c r="J12" s="20"/>
    </row>
    <row r="13" spans="1:10" ht="30" x14ac:dyDescent="0.25">
      <c r="A13" s="3" t="s">
        <v>12</v>
      </c>
      <c r="B13" s="49" t="s">
        <v>22</v>
      </c>
      <c r="C13" s="34" t="s">
        <v>29</v>
      </c>
      <c r="D13" s="34" t="s">
        <v>30</v>
      </c>
      <c r="E13" s="35">
        <v>30</v>
      </c>
      <c r="F13" s="36">
        <v>5.0599999999999996</v>
      </c>
      <c r="G13" s="36">
        <f>11/50*30</f>
        <v>6.6</v>
      </c>
      <c r="H13" s="36">
        <f>0.55/50*30</f>
        <v>0.33</v>
      </c>
      <c r="I13" s="36">
        <f>0.1/50*30</f>
        <v>0.06</v>
      </c>
      <c r="J13" s="37">
        <f>1.9/50*30</f>
        <v>1.1399999999999999</v>
      </c>
    </row>
    <row r="14" spans="1:10" ht="30" x14ac:dyDescent="0.25">
      <c r="A14" s="3"/>
      <c r="B14" s="38" t="s">
        <v>21</v>
      </c>
      <c r="C14" s="41" t="s">
        <v>43</v>
      </c>
      <c r="D14" s="41" t="s">
        <v>44</v>
      </c>
      <c r="E14" s="39" t="s">
        <v>31</v>
      </c>
      <c r="F14" s="40">
        <v>10.97</v>
      </c>
      <c r="G14" s="40">
        <f>359*0.25+162*0.1</f>
        <v>105.95</v>
      </c>
      <c r="H14" s="40">
        <f>7.06*0.25+2.6*0.1</f>
        <v>2.0249999999999999</v>
      </c>
      <c r="I14" s="40">
        <f>19.8*0.25+15*0.1</f>
        <v>6.45</v>
      </c>
      <c r="J14" s="42">
        <f>31.61*0.25+3.6*0.1</f>
        <v>8.2624999999999993</v>
      </c>
    </row>
    <row r="15" spans="1:10" ht="30" x14ac:dyDescent="0.25">
      <c r="A15" s="3"/>
      <c r="B15" s="38" t="s">
        <v>17</v>
      </c>
      <c r="C15" s="41" t="s">
        <v>32</v>
      </c>
      <c r="D15" s="41" t="s">
        <v>33</v>
      </c>
      <c r="E15" s="39" t="s">
        <v>34</v>
      </c>
      <c r="F15" s="40">
        <v>41.94</v>
      </c>
      <c r="G15" s="50">
        <f>151.2*0.8</f>
        <v>120.96</v>
      </c>
      <c r="H15" s="50">
        <f>15.6*0.8</f>
        <v>12.48</v>
      </c>
      <c r="I15" s="50">
        <f>8.4*0.8</f>
        <v>6.7200000000000006</v>
      </c>
      <c r="J15" s="51">
        <f>3.3*0.8</f>
        <v>2.64</v>
      </c>
    </row>
    <row r="16" spans="1:10" ht="30" x14ac:dyDescent="0.25">
      <c r="A16" s="3"/>
      <c r="B16" s="38" t="s">
        <v>18</v>
      </c>
      <c r="C16" s="41" t="s">
        <v>45</v>
      </c>
      <c r="D16" s="41" t="s">
        <v>46</v>
      </c>
      <c r="E16" s="39">
        <v>120</v>
      </c>
      <c r="F16" s="40">
        <v>11.94</v>
      </c>
      <c r="G16" s="40">
        <f>1398*0.12</f>
        <v>167.76</v>
      </c>
      <c r="H16" s="40">
        <f>24.34*0.12</f>
        <v>2.9207999999999998</v>
      </c>
      <c r="I16" s="40">
        <f>35.83*0.12</f>
        <v>4.2995999999999999</v>
      </c>
      <c r="J16" s="42">
        <f>244.56*0.12</f>
        <v>29.347200000000001</v>
      </c>
    </row>
    <row r="17" spans="1:10" ht="30" x14ac:dyDescent="0.25">
      <c r="A17" s="3"/>
      <c r="B17" s="38" t="s">
        <v>24</v>
      </c>
      <c r="C17" s="41" t="s">
        <v>25</v>
      </c>
      <c r="D17" s="41" t="s">
        <v>41</v>
      </c>
      <c r="E17" s="39">
        <v>200</v>
      </c>
      <c r="F17" s="40">
        <v>21.71</v>
      </c>
      <c r="G17" s="40">
        <v>104</v>
      </c>
      <c r="H17" s="40">
        <v>0.6</v>
      </c>
      <c r="I17" s="40">
        <v>0.2</v>
      </c>
      <c r="J17" s="42">
        <v>23.6</v>
      </c>
    </row>
    <row r="18" spans="1:10" ht="30" x14ac:dyDescent="0.25">
      <c r="A18" s="3"/>
      <c r="B18" s="38" t="s">
        <v>26</v>
      </c>
      <c r="C18" s="41" t="s">
        <v>27</v>
      </c>
      <c r="D18" s="41" t="s">
        <v>47</v>
      </c>
      <c r="E18" s="39">
        <v>18</v>
      </c>
      <c r="F18" s="40">
        <v>4</v>
      </c>
      <c r="G18" s="40">
        <f>435*0.18</f>
        <v>78.3</v>
      </c>
      <c r="H18" s="40">
        <f>7.1*0.18</f>
        <v>1.2779999999999998</v>
      </c>
      <c r="I18" s="40">
        <f>15.1*0.18</f>
        <v>2.718</v>
      </c>
      <c r="J18" s="42">
        <f>67.7*0.18</f>
        <v>12.186</v>
      </c>
    </row>
    <row r="19" spans="1:10" ht="15.75" thickBot="1" x14ac:dyDescent="0.3">
      <c r="A19" s="3"/>
      <c r="B19" s="43" t="s">
        <v>19</v>
      </c>
      <c r="C19" s="44" t="s">
        <v>28</v>
      </c>
      <c r="D19" s="44" t="s">
        <v>20</v>
      </c>
      <c r="E19" s="45">
        <v>39.5</v>
      </c>
      <c r="F19" s="46">
        <v>1.53</v>
      </c>
      <c r="G19" s="46">
        <f>229.7*0.395</f>
        <v>90.731499999999997</v>
      </c>
      <c r="H19" s="47">
        <f>6.7*0.395</f>
        <v>2.6465000000000001</v>
      </c>
      <c r="I19" s="47">
        <f>1.1*0.395</f>
        <v>0.43450000000000005</v>
      </c>
      <c r="J19" s="48">
        <f>48.3*0.395</f>
        <v>19.078499999999998</v>
      </c>
    </row>
    <row r="20" spans="1:10" x14ac:dyDescent="0.25">
      <c r="A20" s="3"/>
      <c r="B20" s="26"/>
      <c r="C20" s="1"/>
      <c r="D20" s="21"/>
      <c r="E20" s="9"/>
      <c r="F20" s="15"/>
      <c r="G20" s="9"/>
      <c r="H20" s="9"/>
      <c r="I20" s="9"/>
      <c r="J20" s="10"/>
    </row>
    <row r="21" spans="1:10" ht="15.75" thickBot="1" x14ac:dyDescent="0.3">
      <c r="A21" s="4"/>
      <c r="B21" s="25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2022-12-14T12:02:58Z</dcterms:modified>
</cp:coreProperties>
</file>