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16" i="1"/>
  <c r="I16" i="1"/>
  <c r="H16" i="1"/>
  <c r="G16" i="1"/>
  <c r="J15" i="1"/>
  <c r="I15" i="1"/>
  <c r="H15" i="1"/>
  <c r="G15" i="1"/>
  <c r="J13" i="1"/>
  <c r="I13" i="1"/>
  <c r="H13" i="1"/>
  <c r="G13" i="1"/>
  <c r="J8" i="1" l="1"/>
  <c r="I8" i="1"/>
  <c r="H8" i="1"/>
  <c r="G8" i="1"/>
  <c r="J5" i="1"/>
  <c r="I5" i="1"/>
  <c r="H5" i="1"/>
  <c r="G5" i="1"/>
  <c r="J4" i="1"/>
  <c r="I4" i="1"/>
  <c r="H4" i="1"/>
  <c r="G4" i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<sst xmlns="http://schemas.openxmlformats.org/spreadsheetml/2006/main" count="54" uniqueCount="49">
  <si>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</si>
  <si>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</si>
  <si>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</si>
  <si>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</si>
  <si>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</si>
  <si>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</si>
  <si>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</si>
  <si>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</si>
  <si>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</si>
  <si>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</si>
  <si>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</si>
  <si>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</si>
  <si>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</si>
  <si>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</si>
  <si>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-</t>
  </si>
  <si>
    <t>№ рец.</t>
  </si>
  <si>
    <t>Выход, г</t>
  </si>
  <si>
    <t>Горячее блюдо</t>
  </si>
  <si>
    <t>Гарнир</t>
  </si>
  <si>
    <t>Хлеб</t>
  </si>
  <si>
    <t>Батон "Домашний"</t>
  </si>
  <si>
    <t>Первое блюдо</t>
  </si>
  <si>
    <t>Закуска</t>
  </si>
  <si>
    <t>Напиток</t>
  </si>
  <si>
    <t>ПР</t>
  </si>
  <si>
    <t>ТТК№5</t>
  </si>
  <si>
    <t>40/40</t>
  </si>
  <si>
    <t>№260-2015г.</t>
  </si>
  <si>
    <t>Гуляш из свинины</t>
  </si>
  <si>
    <t>№302-2015г.</t>
  </si>
  <si>
    <t>Каша рассыпчатая гречневая</t>
  </si>
  <si>
    <t>Молочный коктейль "Авишка" 2,5 %</t>
  </si>
  <si>
    <t>Мучное изделие</t>
  </si>
  <si>
    <t>ТТК №54</t>
  </si>
  <si>
    <t>Бутерброд с красной рыбой</t>
  </si>
  <si>
    <t>15/25</t>
  </si>
  <si>
    <t>№102-2015г.</t>
  </si>
  <si>
    <t>№304-2015г.</t>
  </si>
  <si>
    <t>Рис отварной</t>
  </si>
  <si>
    <t>Горячий напиток</t>
  </si>
  <si>
    <t>№685-2004г.</t>
  </si>
  <si>
    <t>Чай с сахаром</t>
  </si>
  <si>
    <t>200/15</t>
  </si>
  <si>
    <t>ТТК №6</t>
  </si>
  <si>
    <t>Булочка "Рулетик с маком"</t>
  </si>
  <si>
    <t>Суп картофельный с горохом с зеленью</t>
  </si>
  <si>
    <t>250/2</t>
  </si>
  <si>
    <t>ТТК №26</t>
  </si>
  <si>
    <t>Котлета "Нежная" из цыплят и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</si>
</sst>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20" xfId="0" applyFont="1" applyBorder="1" applyAlignment="1">
      <alignment horizontal="right" vertical="center" wrapText="1"/>
    </xf>
    <xf numFmtId="2" fontId="4" fillId="0" borderId="20" xfId="0" applyNumberFormat="1" applyFont="1" applyBorder="1" applyAlignment="1">
      <alignment horizontal="right" vertical="center" wrapText="1"/>
    </xf>
    <xf numFmtId="2" fontId="4" fillId="0" borderId="20" xfId="0" applyNumberFormat="1" applyFont="1" applyBorder="1" applyAlignment="1">
      <alignment vertical="center" wrapText="1"/>
    </xf>
    <xf numFmtId="2" fontId="4" fillId="0" borderId="21" xfId="0" applyNumberFormat="1" applyFont="1" applyBorder="1" applyAlignment="1">
      <alignment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right" vertical="center" wrapText="1"/>
    </xf>
    <xf numFmtId="2" fontId="4" fillId="0" borderId="23" xfId="0" applyNumberFormat="1" applyFont="1" applyBorder="1" applyAlignment="1">
      <alignment horizontal="right" vertical="center" wrapText="1"/>
    </xf>
    <xf numFmtId="2" fontId="4" fillId="0" borderId="24" xfId="0" applyNumberFormat="1" applyFont="1" applyBorder="1" applyAlignment="1">
      <alignment horizontal="right" vertical="center" wrapText="1"/>
    </xf>
    <xf numFmtId="0" fontId="4" fillId="0" borderId="16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2" fontId="4" fillId="0" borderId="6" xfId="0" applyNumberFormat="1" applyFont="1" applyBorder="1" applyAlignment="1">
      <alignment horizontal="right" vertical="center" wrapText="1"/>
    </xf>
    <xf numFmtId="0" fontId="4" fillId="0" borderId="1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 wrapText="1"/>
    </xf>
    <xf numFmtId="2" fontId="4" fillId="0" borderId="8" xfId="0" applyNumberFormat="1" applyFont="1" applyBorder="1" applyAlignment="1">
      <alignment horizontal="right" vertical="center" wrapText="1"/>
    </xf>
    <xf numFmtId="2" fontId="4" fillId="0" borderId="8" xfId="0" applyNumberFormat="1" applyFont="1" applyBorder="1" applyAlignment="1">
      <alignment vertical="center" wrapText="1"/>
    </xf>
    <xf numFmtId="2" fontId="4" fillId="0" borderId="9" xfId="0" applyNumberFormat="1" applyFont="1" applyBorder="1" applyAlignment="1">
      <alignment vertical="center" wrapText="1"/>
    </xf>
    <xf numFmtId="0" fontId="6" fillId="0" borderId="22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6" xfId="0" applyNumberFormat="1" applyFont="1" applyBorder="1" applyAlignment="1">
      <alignment horizontal="right" vertical="center" wrapText="1"/>
    </xf>
    <xf numFmtId="49" fontId="4" fillId="0" borderId="23" xfId="0" applyNumberFormat="1" applyFont="1" applyBorder="1" applyAlignment="1">
      <alignment horizontal="right" vertical="center" wrapText="1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2" fontId="5" fillId="0" borderId="23" xfId="0" applyNumberFormat="1" applyFont="1" applyBorder="1" applyAlignment="1">
      <alignment horizontal="right" vertical="center" wrapText="1"/>
    </xf>
    <xf numFmtId="2" fontId="5" fillId="0" borderId="24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vertical="center" wrapText="1"/>
    </xf>
    <xf numFmtId="2" fontId="4" fillId="0" borderId="6" xfId="0" applyNumberFormat="1" applyFont="1" applyBorder="1" applyAlignment="1">
      <alignment vertical="center" wrapText="1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6" xfId="0" applyNumberFormat="1" applyFont="1" applyBorder="1" applyAlignment="1">
      <alignment horizontal="right" vertical="center" wrapText="1"/>
    </xf>
  </cellXfs>
  <cellStyles count="10">
    <cellStyle name="Обычный" xfId="0" builtinId="0"/>
    <cellStyle name="Обычный 2" xfId="2"/>
    <cellStyle name="Обычный 2 2" xfId="1"/>
    <cellStyle name="Обычный 2 3" xfId="3"/>
    <cellStyle name="Обычный 2 4" xfId="4"/>
    <cellStyle name="Обычный 2 4 2" xfId="5"/>
    <cellStyle name="Обычный 2 4 3" xfId="9"/>
    <cellStyle name="Обычный 2 5" xfId="6"/>
    <cellStyle name="Обычный 2 6" xfId="7"/>
    <cellStyle name="Обычный 2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7" workbookViewId="0">
      <selection activeCell="B13" sqref="B13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14</v>
      </c>
      <c r="C1" s="62"/>
      <c r="D1" s="63"/>
      <c r="E1" t="s">
        <v>13</v>
      </c>
      <c r="F1" s="14"/>
      <c r="I1" t="s">
        <v>1</v>
      </c>
      <c r="J1" s="13">
        <v>44911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2" t="s">
        <v>10</v>
      </c>
      <c r="B4" s="52" t="s">
        <v>17</v>
      </c>
      <c r="C4" s="53" t="s">
        <v>27</v>
      </c>
      <c r="D4" s="53" t="s">
        <v>28</v>
      </c>
      <c r="E4" s="34" t="s">
        <v>26</v>
      </c>
      <c r="F4" s="35">
        <v>35.71</v>
      </c>
      <c r="G4" s="54">
        <f>309*0.8</f>
        <v>247.20000000000002</v>
      </c>
      <c r="H4" s="54">
        <f>10.64*0.8</f>
        <v>8.5120000000000005</v>
      </c>
      <c r="I4" s="54">
        <f>28.19*0.8</f>
        <v>22.552000000000003</v>
      </c>
      <c r="J4" s="55">
        <f>2.89*0.8</f>
        <v>2.3120000000000003</v>
      </c>
    </row>
    <row r="5" spans="1:10" ht="30" x14ac:dyDescent="0.25">
      <c r="A5" s="3"/>
      <c r="B5" s="37" t="s">
        <v>18</v>
      </c>
      <c r="C5" s="40" t="s">
        <v>29</v>
      </c>
      <c r="D5" s="40" t="s">
        <v>30</v>
      </c>
      <c r="E5" s="38">
        <v>120</v>
      </c>
      <c r="F5" s="39">
        <v>11.63</v>
      </c>
      <c r="G5" s="49">
        <f>1625*0.12</f>
        <v>195</v>
      </c>
      <c r="H5" s="49">
        <f>57.32*0.12</f>
        <v>6.8784000000000001</v>
      </c>
      <c r="I5" s="49">
        <f>40.62*0.12</f>
        <v>4.8743999999999996</v>
      </c>
      <c r="J5" s="50">
        <f>257.61*0.12</f>
        <v>30.9132</v>
      </c>
    </row>
    <row r="6" spans="1:10" x14ac:dyDescent="0.25">
      <c r="A6" s="3"/>
      <c r="B6" s="37" t="s">
        <v>23</v>
      </c>
      <c r="C6" s="40" t="s">
        <v>24</v>
      </c>
      <c r="D6" s="40" t="s">
        <v>31</v>
      </c>
      <c r="E6" s="38">
        <v>200</v>
      </c>
      <c r="F6" s="39">
        <v>41.02</v>
      </c>
      <c r="G6" s="39">
        <v>160</v>
      </c>
      <c r="H6" s="39">
        <v>6.2</v>
      </c>
      <c r="I6" s="39">
        <v>5</v>
      </c>
      <c r="J6" s="41">
        <v>22</v>
      </c>
    </row>
    <row r="7" spans="1:10" ht="30" x14ac:dyDescent="0.25">
      <c r="A7" s="3"/>
      <c r="B7" s="37" t="s">
        <v>32</v>
      </c>
      <c r="C7" s="40" t="s">
        <v>43</v>
      </c>
      <c r="D7" s="40" t="s">
        <v>44</v>
      </c>
      <c r="E7" s="38">
        <v>50</v>
      </c>
      <c r="F7" s="39">
        <v>7.14</v>
      </c>
      <c r="G7" s="39">
        <v>198.6</v>
      </c>
      <c r="H7" s="56">
        <v>4.0999999999999996</v>
      </c>
      <c r="I7" s="56">
        <v>7.7</v>
      </c>
      <c r="J7" s="57">
        <v>28.2</v>
      </c>
    </row>
    <row r="8" spans="1:10" ht="15.75" thickBot="1" x14ac:dyDescent="0.3">
      <c r="A8" s="3"/>
      <c r="B8" s="42" t="s">
        <v>19</v>
      </c>
      <c r="C8" s="43" t="s">
        <v>25</v>
      </c>
      <c r="D8" s="43" t="s">
        <v>20</v>
      </c>
      <c r="E8" s="44">
        <v>42.5</v>
      </c>
      <c r="F8" s="45">
        <v>1.65</v>
      </c>
      <c r="G8" s="45">
        <f>229.7*0.425</f>
        <v>97.622499999999988</v>
      </c>
      <c r="H8" s="46">
        <f>6.7*0.425</f>
        <v>2.8475000000000001</v>
      </c>
      <c r="I8" s="46">
        <f>1.1*0.425</f>
        <v>0.46750000000000003</v>
      </c>
      <c r="J8" s="47">
        <f>48.3*0.425</f>
        <v>20.5275</v>
      </c>
    </row>
    <row r="9" spans="1:10" ht="15.75" thickBot="1" x14ac:dyDescent="0.3">
      <c r="A9" s="3"/>
      <c r="B9" s="42"/>
      <c r="C9" s="43"/>
      <c r="D9" s="43"/>
      <c r="E9" s="44"/>
      <c r="F9" s="45"/>
      <c r="G9" s="45"/>
      <c r="H9" s="46"/>
      <c r="I9" s="46"/>
      <c r="J9" s="47"/>
    </row>
    <row r="10" spans="1:10" x14ac:dyDescent="0.25">
      <c r="A10" s="2" t="s">
        <v>11</v>
      </c>
      <c r="B10" s="27"/>
      <c r="C10" s="28"/>
      <c r="D10" s="28"/>
      <c r="E10" s="29"/>
      <c r="F10" s="30"/>
      <c r="G10" s="30"/>
      <c r="H10" s="31"/>
      <c r="I10" s="31"/>
      <c r="J10" s="32"/>
    </row>
    <row r="11" spans="1:10" x14ac:dyDescent="0.25">
      <c r="A11" s="3"/>
      <c r="B11" s="26"/>
      <c r="C11" s="1"/>
      <c r="D11" s="21"/>
      <c r="E11" s="9"/>
      <c r="F11" s="15"/>
      <c r="G11" s="9"/>
      <c r="H11" s="9"/>
      <c r="I11" s="9"/>
      <c r="J11" s="10"/>
    </row>
    <row r="12" spans="1:10" ht="15.75" thickBot="1" x14ac:dyDescent="0.3">
      <c r="A12" s="4"/>
      <c r="B12" s="24"/>
      <c r="C12" s="17"/>
      <c r="D12" s="23"/>
      <c r="E12" s="18"/>
      <c r="F12" s="19"/>
      <c r="G12" s="18"/>
      <c r="H12" s="18"/>
      <c r="I12" s="18"/>
      <c r="J12" s="20"/>
    </row>
    <row r="13" spans="1:10" ht="30" x14ac:dyDescent="0.25">
      <c r="A13" s="3" t="s">
        <v>12</v>
      </c>
      <c r="B13" s="48" t="s">
        <v>22</v>
      </c>
      <c r="C13" s="33" t="s">
        <v>33</v>
      </c>
      <c r="D13" s="33" t="s">
        <v>34</v>
      </c>
      <c r="E13" s="51" t="s">
        <v>35</v>
      </c>
      <c r="F13" s="35">
        <v>44.82</v>
      </c>
      <c r="G13" s="35">
        <f>202*0.15+280*0.25</f>
        <v>100.3</v>
      </c>
      <c r="H13" s="35">
        <f>22.5*0.15+8*0.25</f>
        <v>5.375</v>
      </c>
      <c r="I13" s="35">
        <f>12.5*0.15+3*0.25</f>
        <v>2.625</v>
      </c>
      <c r="J13" s="36">
        <f>0+54*0.25</f>
        <v>13.5</v>
      </c>
    </row>
    <row r="14" spans="1:10" ht="30" x14ac:dyDescent="0.25">
      <c r="A14" s="3"/>
      <c r="B14" s="37" t="s">
        <v>21</v>
      </c>
      <c r="C14" s="40" t="s">
        <v>36</v>
      </c>
      <c r="D14" s="40" t="s">
        <v>45</v>
      </c>
      <c r="E14" s="38" t="s">
        <v>46</v>
      </c>
      <c r="F14" s="39">
        <v>6.85</v>
      </c>
      <c r="G14" s="39">
        <v>148.25</v>
      </c>
      <c r="H14" s="39">
        <v>5.49</v>
      </c>
      <c r="I14" s="39">
        <v>5.27</v>
      </c>
      <c r="J14" s="41">
        <v>16.54</v>
      </c>
    </row>
    <row r="15" spans="1:10" ht="30" x14ac:dyDescent="0.25">
      <c r="A15" s="3"/>
      <c r="B15" s="37" t="s">
        <v>17</v>
      </c>
      <c r="C15" s="64" t="s">
        <v>47</v>
      </c>
      <c r="D15" s="64" t="s">
        <v>48</v>
      </c>
      <c r="E15" s="38">
        <v>65</v>
      </c>
      <c r="F15" s="39">
        <v>31.23</v>
      </c>
      <c r="G15" s="65">
        <f>155.6/50*65</f>
        <v>202.28</v>
      </c>
      <c r="H15" s="65">
        <f>7/50*65</f>
        <v>9.1000000000000014</v>
      </c>
      <c r="I15" s="65">
        <f>11.1/50*65</f>
        <v>14.43</v>
      </c>
      <c r="J15" s="66">
        <f>7/50*65</f>
        <v>9.1000000000000014</v>
      </c>
    </row>
    <row r="16" spans="1:10" ht="30" x14ac:dyDescent="0.25">
      <c r="A16" s="3"/>
      <c r="B16" s="37" t="s">
        <v>18</v>
      </c>
      <c r="C16" s="40" t="s">
        <v>37</v>
      </c>
      <c r="D16" s="40" t="s">
        <v>38</v>
      </c>
      <c r="E16" s="38">
        <v>110</v>
      </c>
      <c r="F16" s="39">
        <v>10.95</v>
      </c>
      <c r="G16" s="39">
        <f>1398*0.11</f>
        <v>153.78</v>
      </c>
      <c r="H16" s="39">
        <f>24.34*0.11</f>
        <v>2.6774</v>
      </c>
      <c r="I16" s="39">
        <f>35.83*0.11</f>
        <v>3.9413</v>
      </c>
      <c r="J16" s="41">
        <f>244.56*0.11</f>
        <v>26.901600000000002</v>
      </c>
    </row>
    <row r="17" spans="1:10" ht="30" x14ac:dyDescent="0.25">
      <c r="A17" s="3"/>
      <c r="B17" s="37" t="s">
        <v>39</v>
      </c>
      <c r="C17" s="40" t="s">
        <v>40</v>
      </c>
      <c r="D17" s="40" t="s">
        <v>41</v>
      </c>
      <c r="E17" s="38" t="s">
        <v>42</v>
      </c>
      <c r="F17" s="39">
        <v>2.21</v>
      </c>
      <c r="G17" s="39">
        <v>60</v>
      </c>
      <c r="H17" s="39">
        <v>7.0000000000000007E-2</v>
      </c>
      <c r="I17" s="39">
        <v>0.02</v>
      </c>
      <c r="J17" s="41">
        <v>15</v>
      </c>
    </row>
    <row r="18" spans="1:10" ht="15.75" thickBot="1" x14ac:dyDescent="0.3">
      <c r="A18" s="3"/>
      <c r="B18" s="42" t="s">
        <v>19</v>
      </c>
      <c r="C18" s="43" t="s">
        <v>25</v>
      </c>
      <c r="D18" s="43" t="s">
        <v>20</v>
      </c>
      <c r="E18" s="44">
        <v>28</v>
      </c>
      <c r="F18" s="45">
        <v>1.0900000000000001</v>
      </c>
      <c r="G18" s="45">
        <f>229.7*0.28</f>
        <v>64.316000000000003</v>
      </c>
      <c r="H18" s="46">
        <f>6.7*0.28</f>
        <v>1.8760000000000003</v>
      </c>
      <c r="I18" s="46">
        <f>1.1*0.28</f>
        <v>0.30800000000000005</v>
      </c>
      <c r="J18" s="47">
        <f>48.3*0.28</f>
        <v>13.524000000000001</v>
      </c>
    </row>
    <row r="19" spans="1:10" x14ac:dyDescent="0.25">
      <c r="A19" s="3"/>
      <c r="B19" s="58"/>
      <c r="C19" s="59"/>
      <c r="D19" s="59"/>
      <c r="E19" s="59"/>
      <c r="F19" s="59"/>
      <c r="G19" s="59"/>
      <c r="H19" s="59"/>
      <c r="I19" s="59"/>
      <c r="J19" s="60"/>
    </row>
    <row r="20" spans="1:10" x14ac:dyDescent="0.25">
      <c r="A20" s="3"/>
      <c r="B20" s="26"/>
      <c r="C20" s="1"/>
      <c r="D20" s="21"/>
      <c r="E20" s="9"/>
      <c r="F20" s="15"/>
      <c r="G20" s="9"/>
      <c r="H20" s="9"/>
      <c r="I20" s="9"/>
      <c r="J20" s="10"/>
    </row>
    <row r="21" spans="1:10" ht="15.75" thickBot="1" x14ac:dyDescent="0.3">
      <c r="A21" s="4"/>
      <c r="B21" s="25"/>
      <c r="C21" s="5"/>
      <c r="D21" s="22"/>
      <c r="E21" s="11"/>
      <c r="F21" s="16"/>
      <c r="G21" s="11"/>
      <c r="H21" s="11"/>
      <c r="I21" s="11"/>
      <c r="J21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2022-12-15T11:43:14Z</dcterms:modified>
</cp:coreProperties>
</file>