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9" i="1"/>
  <c r="I9" i="1"/>
  <c r="H9" i="1"/>
  <c r="G9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<sst xmlns="http://schemas.openxmlformats.org/spreadsheetml/2006/main" count="56" uniqueCount="50">
  <si>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</si>
  <si>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</si>
  <si>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</si>
  <si>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</si>
  <si>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</si>
  <si>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</si>
  <si>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</si>
  <si>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</si>
  <si>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</si>
  <si>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</si>
  <si>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</si>
  <si>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</si>
  <si>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</si>
  <si>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</si>
  <si>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</si>
  <si>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</si>
  <si>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</si>
  <si>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</si>
  <si>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</si>
  <si>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</si>
  <si>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Батон "Домашний"</t>
  </si>
  <si>
    <t>Первое блюдо</t>
  </si>
  <si>
    <t>Закуска</t>
  </si>
  <si>
    <t>ТТК№5</t>
  </si>
  <si>
    <t>Мучное изделие</t>
  </si>
  <si>
    <t>Горячий напиток</t>
  </si>
  <si>
    <t>№685-2004г.</t>
  </si>
  <si>
    <t>Чай с сахаром</t>
  </si>
  <si>
    <t>200/15</t>
  </si>
  <si>
    <t>ТТК №54</t>
  </si>
  <si>
    <t>Бутерброд с красной рыбой сл/с</t>
  </si>
  <si>
    <t>15/25</t>
  </si>
  <si>
    <t>№306-2015г.</t>
  </si>
  <si>
    <t>Бобовые отварные (горошек зелёный консервированный)</t>
  </si>
  <si>
    <t>№295-2015г.</t>
  </si>
  <si>
    <t>Котлета рубленая из бройлер-цыплят</t>
  </si>
  <si>
    <t>№309-2015г.</t>
  </si>
  <si>
    <t>Макароны отварные</t>
  </si>
  <si>
    <t>№88-2015г.</t>
  </si>
  <si>
    <t>Щи из свежей капусты с картофелем со сметаной и зеленью</t>
  </si>
  <si>
    <t>250/10/2</t>
  </si>
  <si>
    <t>ТТК №18</t>
  </si>
  <si>
    <t>Филе цыплёнка запечённое</t>
  </si>
  <si>
    <t>ТТК №13</t>
  </si>
  <si>
    <t>Картофель тушёный по-домашнему</t>
  </si>
  <si>
    <t>Напиток (сладкое блюдо)</t>
  </si>
  <si>
    <t>№342-2015г.</t>
  </si>
  <si>
    <t>Компот из свежих груш</t>
  </si>
  <si>
    <t>ТТК №50</t>
  </si>
  <si>
    <t>Блинчик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</si>
</sst>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2" fontId="5" fillId="0" borderId="6" xfId="1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7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B14" sqref="B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4"/>
      <c r="I1" t="s">
        <v>1</v>
      </c>
      <c r="J1" s="13">
        <v>44916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46" t="s">
        <v>22</v>
      </c>
      <c r="C4" s="33" t="s">
        <v>29</v>
      </c>
      <c r="D4" s="33" t="s">
        <v>30</v>
      </c>
      <c r="E4" s="53" t="s">
        <v>31</v>
      </c>
      <c r="F4" s="35">
        <v>44.82</v>
      </c>
      <c r="G4" s="35">
        <f>202*0.15+229.7*0.25</f>
        <v>87.724999999999994</v>
      </c>
      <c r="H4" s="35">
        <f>22.5*0.15+6.7*0.25</f>
        <v>5.05</v>
      </c>
      <c r="I4" s="35">
        <f>12.5*0.15+1.1*0.25</f>
        <v>2.15</v>
      </c>
      <c r="J4" s="36">
        <f>0+48.3*0.25</f>
        <v>12.074999999999999</v>
      </c>
    </row>
    <row r="5" spans="1:10" ht="30" x14ac:dyDescent="0.25">
      <c r="A5" s="3"/>
      <c r="B5" s="57" t="s">
        <v>22</v>
      </c>
      <c r="C5" s="58" t="s">
        <v>32</v>
      </c>
      <c r="D5" s="58" t="s">
        <v>33</v>
      </c>
      <c r="E5" s="38">
        <v>5</v>
      </c>
      <c r="F5" s="39">
        <v>2.81</v>
      </c>
      <c r="G5" s="39">
        <f>592*0.005</f>
        <v>2.96</v>
      </c>
      <c r="H5" s="39">
        <f>28.85*0.005</f>
        <v>0.14425000000000002</v>
      </c>
      <c r="I5" s="39">
        <f>27.24*0.005</f>
        <v>0.13619999999999999</v>
      </c>
      <c r="J5" s="41">
        <f>57.86*0.005</f>
        <v>0.2893</v>
      </c>
    </row>
    <row r="6" spans="1:10" ht="30" x14ac:dyDescent="0.25">
      <c r="A6" s="3"/>
      <c r="B6" s="37" t="s">
        <v>17</v>
      </c>
      <c r="C6" s="40" t="s">
        <v>34</v>
      </c>
      <c r="D6" s="59" t="s">
        <v>35</v>
      </c>
      <c r="E6" s="38">
        <v>75</v>
      </c>
      <c r="F6" s="39">
        <v>33.909999999999997</v>
      </c>
      <c r="G6" s="47">
        <f>161*1.5</f>
        <v>241.5</v>
      </c>
      <c r="H6" s="60">
        <f>7.61*1.5</f>
        <v>11.415000000000001</v>
      </c>
      <c r="I6" s="60">
        <f>11.1*1.5</f>
        <v>16.649999999999999</v>
      </c>
      <c r="J6" s="61">
        <f>7.66*1.5</f>
        <v>11.49</v>
      </c>
    </row>
    <row r="7" spans="1:10" ht="30" x14ac:dyDescent="0.25">
      <c r="A7" s="3"/>
      <c r="B7" s="37" t="s">
        <v>18</v>
      </c>
      <c r="C7" s="40" t="s">
        <v>36</v>
      </c>
      <c r="D7" s="40" t="s">
        <v>37</v>
      </c>
      <c r="E7" s="38">
        <v>120</v>
      </c>
      <c r="F7" s="39">
        <v>12.06</v>
      </c>
      <c r="G7" s="62">
        <f>112.3*1.2</f>
        <v>134.76</v>
      </c>
      <c r="H7" s="62">
        <f>3.68*1.2</f>
        <v>4.4160000000000004</v>
      </c>
      <c r="I7" s="62">
        <f>3.01*1.2</f>
        <v>3.6119999999999997</v>
      </c>
      <c r="J7" s="63">
        <f>17.63*1.2</f>
        <v>21.155999999999999</v>
      </c>
    </row>
    <row r="8" spans="1:10" ht="30" x14ac:dyDescent="0.25">
      <c r="A8" s="3"/>
      <c r="B8" s="37" t="s">
        <v>25</v>
      </c>
      <c r="C8" s="40" t="s">
        <v>26</v>
      </c>
      <c r="D8" s="40" t="s">
        <v>27</v>
      </c>
      <c r="E8" s="38" t="s">
        <v>28</v>
      </c>
      <c r="F8" s="39">
        <v>2.97</v>
      </c>
      <c r="G8" s="39">
        <v>60</v>
      </c>
      <c r="H8" s="39">
        <v>7.0000000000000007E-2</v>
      </c>
      <c r="I8" s="39">
        <v>0.02</v>
      </c>
      <c r="J8" s="41">
        <v>15</v>
      </c>
    </row>
    <row r="9" spans="1:10" ht="15.75" thickBot="1" x14ac:dyDescent="0.3">
      <c r="A9" s="3"/>
      <c r="B9" s="42" t="s">
        <v>19</v>
      </c>
      <c r="C9" s="43" t="s">
        <v>23</v>
      </c>
      <c r="D9" s="43" t="s">
        <v>20</v>
      </c>
      <c r="E9" s="44">
        <v>15</v>
      </c>
      <c r="F9" s="45">
        <v>0.57999999999999996</v>
      </c>
      <c r="G9" s="45">
        <f>229.7*0.15</f>
        <v>34.454999999999998</v>
      </c>
      <c r="H9" s="51">
        <f>6.7*0.15</f>
        <v>1.0049999999999999</v>
      </c>
      <c r="I9" s="51">
        <f>1.1*0.15</f>
        <v>0.16500000000000001</v>
      </c>
      <c r="J9" s="52">
        <f>48.3*0.15</f>
        <v>7.2449999999999992</v>
      </c>
    </row>
    <row r="10" spans="1:10" ht="15.75" thickBot="1" x14ac:dyDescent="0.3">
      <c r="A10" s="3"/>
      <c r="B10" s="64"/>
      <c r="C10" s="65"/>
      <c r="D10" s="65"/>
      <c r="E10" s="65"/>
      <c r="F10" s="65"/>
      <c r="G10" s="65"/>
      <c r="H10" s="65"/>
      <c r="I10" s="65"/>
      <c r="J10" s="66"/>
    </row>
    <row r="11" spans="1:10" x14ac:dyDescent="0.25">
      <c r="A11" s="2" t="s">
        <v>11</v>
      </c>
      <c r="B11" s="27"/>
      <c r="C11" s="28"/>
      <c r="D11" s="28"/>
      <c r="E11" s="29"/>
      <c r="F11" s="30"/>
      <c r="G11" s="30"/>
      <c r="H11" s="31"/>
      <c r="I11" s="31"/>
      <c r="J11" s="32"/>
    </row>
    <row r="12" spans="1:10" x14ac:dyDescent="0.25">
      <c r="A12" s="3"/>
      <c r="B12" s="26"/>
      <c r="C12" s="1"/>
      <c r="D12" s="21"/>
      <c r="E12" s="9"/>
      <c r="F12" s="15"/>
      <c r="G12" s="9"/>
      <c r="H12" s="9"/>
      <c r="I12" s="9"/>
      <c r="J12" s="10"/>
    </row>
    <row r="13" spans="1:10" ht="15.75" thickBot="1" x14ac:dyDescent="0.3">
      <c r="A13" s="4"/>
      <c r="B13" s="24"/>
      <c r="C13" s="17"/>
      <c r="D13" s="23"/>
      <c r="E13" s="18"/>
      <c r="F13" s="19"/>
      <c r="G13" s="18"/>
      <c r="H13" s="18"/>
      <c r="I13" s="18"/>
      <c r="J13" s="20"/>
    </row>
    <row r="14" spans="1:10" ht="30" x14ac:dyDescent="0.25">
      <c r="A14" s="3" t="s">
        <v>12</v>
      </c>
      <c r="B14" s="49" t="s">
        <v>21</v>
      </c>
      <c r="C14" s="50" t="s">
        <v>38</v>
      </c>
      <c r="D14" s="50" t="s">
        <v>39</v>
      </c>
      <c r="E14" s="34" t="s">
        <v>40</v>
      </c>
      <c r="F14" s="35">
        <v>10.97</v>
      </c>
      <c r="G14" s="35">
        <f>359*0.25+162*0.1</f>
        <v>105.95</v>
      </c>
      <c r="H14" s="35">
        <f>7.06*0.25+2.6*0.1</f>
        <v>2.0249999999999999</v>
      </c>
      <c r="I14" s="35">
        <f>19.8*0.25+15*0.1</f>
        <v>6.45</v>
      </c>
      <c r="J14" s="36">
        <f>31.61*0.25+3.6*0.1</f>
        <v>8.2624999999999993</v>
      </c>
    </row>
    <row r="15" spans="1:10" ht="30" x14ac:dyDescent="0.25">
      <c r="A15" s="3"/>
      <c r="B15" s="37" t="s">
        <v>17</v>
      </c>
      <c r="C15" s="40" t="s">
        <v>41</v>
      </c>
      <c r="D15" s="40" t="s">
        <v>42</v>
      </c>
      <c r="E15" s="38">
        <v>50</v>
      </c>
      <c r="F15" s="39">
        <v>40.049999999999997</v>
      </c>
      <c r="G15" s="47">
        <f>129.15*1</f>
        <v>129.15</v>
      </c>
      <c r="H15" s="47">
        <f>17.2*1</f>
        <v>17.2</v>
      </c>
      <c r="I15" s="47">
        <f>3.8*1</f>
        <v>3.8</v>
      </c>
      <c r="J15" s="48">
        <f>6.6*1</f>
        <v>6.6</v>
      </c>
    </row>
    <row r="16" spans="1:10" ht="30" x14ac:dyDescent="0.25">
      <c r="A16" s="3"/>
      <c r="B16" s="37" t="s">
        <v>18</v>
      </c>
      <c r="C16" s="40" t="s">
        <v>43</v>
      </c>
      <c r="D16" s="40" t="s">
        <v>44</v>
      </c>
      <c r="E16" s="38">
        <v>120</v>
      </c>
      <c r="F16" s="39">
        <v>13</v>
      </c>
      <c r="G16" s="62">
        <f>89.4*1.2</f>
        <v>107.28</v>
      </c>
      <c r="H16" s="62">
        <f>1.7*1.2</f>
        <v>2.04</v>
      </c>
      <c r="I16" s="62">
        <f>3.5*1.2</f>
        <v>4.2</v>
      </c>
      <c r="J16" s="63">
        <f>12.8*1.2</f>
        <v>15.36</v>
      </c>
    </row>
    <row r="17" spans="1:10" ht="45" x14ac:dyDescent="0.25">
      <c r="A17" s="3"/>
      <c r="B17" s="37" t="s">
        <v>45</v>
      </c>
      <c r="C17" s="40" t="s">
        <v>46</v>
      </c>
      <c r="D17" s="40" t="s">
        <v>47</v>
      </c>
      <c r="E17" s="38">
        <v>200</v>
      </c>
      <c r="F17" s="39">
        <v>10.83</v>
      </c>
      <c r="G17" s="39">
        <f>573*0.2</f>
        <v>114.60000000000001</v>
      </c>
      <c r="H17" s="39">
        <f>0.8*0.2</f>
        <v>0.16000000000000003</v>
      </c>
      <c r="I17" s="39">
        <f>0.6*0.2</f>
        <v>0.12</v>
      </c>
      <c r="J17" s="41">
        <f>140.4*0.2</f>
        <v>28.080000000000002</v>
      </c>
    </row>
    <row r="18" spans="1:10" ht="30" x14ac:dyDescent="0.25">
      <c r="A18" s="3"/>
      <c r="B18" s="37" t="s">
        <v>24</v>
      </c>
      <c r="C18" s="58" t="s">
        <v>48</v>
      </c>
      <c r="D18" s="67" t="s">
        <v>49</v>
      </c>
      <c r="E18" s="38">
        <v>55</v>
      </c>
      <c r="F18" s="39">
        <v>20.28</v>
      </c>
      <c r="G18" s="68">
        <f>192.8/90*55</f>
        <v>117.82222222222222</v>
      </c>
      <c r="H18" s="47">
        <f>2.9/9*5.5</f>
        <v>1.7722222222222221</v>
      </c>
      <c r="I18" s="47">
        <f>7.6/9*5.5</f>
        <v>4.6444444444444448</v>
      </c>
      <c r="J18" s="48">
        <f>28.3/9*5.5</f>
        <v>17.294444444444444</v>
      </c>
    </row>
    <row r="19" spans="1:10" ht="15.75" thickBot="1" x14ac:dyDescent="0.3">
      <c r="A19" s="3"/>
      <c r="B19" s="42" t="s">
        <v>19</v>
      </c>
      <c r="C19" s="43" t="s">
        <v>23</v>
      </c>
      <c r="D19" s="43" t="s">
        <v>20</v>
      </c>
      <c r="E19" s="44">
        <v>52</v>
      </c>
      <c r="F19" s="45">
        <v>2.02</v>
      </c>
      <c r="G19" s="45">
        <f>229.7*0.52</f>
        <v>119.444</v>
      </c>
      <c r="H19" s="51">
        <f>6.7*0.52</f>
        <v>3.4840000000000004</v>
      </c>
      <c r="I19" s="51">
        <f>1.1*0.52</f>
        <v>0.57200000000000006</v>
      </c>
      <c r="J19" s="52">
        <f>48.3*0.52</f>
        <v>25.116</v>
      </c>
    </row>
    <row r="20" spans="1:10" ht="15.75" thickBot="1" x14ac:dyDescent="0.3">
      <c r="A20" s="3"/>
      <c r="B20" s="42"/>
      <c r="C20" s="43"/>
      <c r="D20" s="43"/>
      <c r="E20" s="44"/>
      <c r="F20" s="45"/>
      <c r="G20" s="45"/>
      <c r="H20" s="51"/>
      <c r="I20" s="51"/>
      <c r="J20" s="52"/>
    </row>
    <row r="21" spans="1:10" x14ac:dyDescent="0.25">
      <c r="A21" s="3"/>
      <c r="B21" s="26"/>
      <c r="C21" s="1"/>
      <c r="D21" s="21"/>
      <c r="E21" s="9"/>
      <c r="F21" s="15"/>
      <c r="G21" s="9"/>
      <c r="H21" s="9"/>
      <c r="I21" s="9"/>
      <c r="J21" s="10"/>
    </row>
    <row r="22" spans="1:10" ht="15.75" thickBot="1" x14ac:dyDescent="0.3">
      <c r="A22" s="4"/>
      <c r="B22" s="25"/>
      <c r="C22" s="5"/>
      <c r="D22" s="22"/>
      <c r="E22" s="11"/>
      <c r="F22" s="16"/>
      <c r="G22" s="11"/>
      <c r="H22" s="11"/>
      <c r="I22" s="11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2022-12-20T13:29:12Z</dcterms:modified>
</cp:coreProperties>
</file>