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<sst xmlns="http://schemas.openxmlformats.org/spreadsheetml/2006/main" count="55" uniqueCount="49">
  <si>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</si>
  <si>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</si>
  <si>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</si>
  <si>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</si>
  <si>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</si>
  <si>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</si>
  <si>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</si>
  <si>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</si>
  <si>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</si>
  <si>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</si>
  <si>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</si>
  <si>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</si>
  <si>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</si>
  <si>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</si>
  <si>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</si>
  <si>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</si>
  <si>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</si>
  <si>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</si>
  <si>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</si>
  <si>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</si>
  <si>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</si>
  <si>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</si>
  <si>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</si>
  <si>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</si>
  <si>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Мучное изделие</t>
  </si>
  <si>
    <t>Горячий напиток</t>
  </si>
  <si>
    <t>Напиток</t>
  </si>
  <si>
    <t>ПР</t>
  </si>
  <si>
    <t>№686-2004г.</t>
  </si>
  <si>
    <t>Чай с лимоном</t>
  </si>
  <si>
    <t>200/15/7</t>
  </si>
  <si>
    <t>ТТК №18</t>
  </si>
  <si>
    <t>Филе цыплёнка запечённое</t>
  </si>
  <si>
    <t>№309-2015г.</t>
  </si>
  <si>
    <t>Макароны отварные</t>
  </si>
  <si>
    <t>Кондитерское изделие</t>
  </si>
  <si>
    <t>Зефир фруктовый</t>
  </si>
  <si>
    <t>№88-2015г.</t>
  </si>
  <si>
    <t>№268-2015г.</t>
  </si>
  <si>
    <t>Котлета из свинины</t>
  </si>
  <si>
    <t>№304-2015г.</t>
  </si>
  <si>
    <t>Рис отварной</t>
  </si>
  <si>
    <t>Молочный коктейль "Авишка" 2,5%</t>
  </si>
  <si>
    <t>№422-2015г.</t>
  </si>
  <si>
    <t>Булочка ванильная</t>
  </si>
  <si>
    <t>№71-2015г.</t>
  </si>
  <si>
    <t>Овощи натуральные свежие (помидоры)</t>
  </si>
  <si>
    <t>Щи из свежей капусты с картофелем со сметаной и зеленью</t>
  </si>
  <si>
    <t>250/10/2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</si>
</sst>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17" xfId="0" applyBorder="1"/>
    <xf numFmtId="0" fontId="0" fillId="0" borderId="8" xfId="0" applyBorder="1"/>
    <xf numFmtId="0" fontId="0" fillId="0" borderId="9" xfId="0" applyBorder="1"/>
    <xf numFmtId="4" fontId="5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2" fontId="4" fillId="0" borderId="26" xfId="0" applyNumberFormat="1" applyFont="1" applyBorder="1" applyAlignment="1">
      <alignment horizontal="right" vertical="center" wrapText="1"/>
    </xf>
    <xf numFmtId="2" fontId="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22" xfId="0" applyFont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B14" sqref="B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14</v>
      </c>
      <c r="C1" s="67"/>
      <c r="D1" s="68"/>
      <c r="E1" t="s">
        <v>13</v>
      </c>
      <c r="F1" s="14"/>
      <c r="I1" t="s">
        <v>1</v>
      </c>
      <c r="J1" s="13">
        <v>44921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69" t="s">
        <v>22</v>
      </c>
      <c r="C4" s="33" t="s">
        <v>45</v>
      </c>
      <c r="D4" s="33" t="s">
        <v>46</v>
      </c>
      <c r="E4" s="34">
        <v>25</v>
      </c>
      <c r="F4" s="35">
        <v>3.99</v>
      </c>
      <c r="G4" s="35">
        <f>11*0.5</f>
        <v>5.5</v>
      </c>
      <c r="H4" s="35">
        <f>0.55*0.5</f>
        <v>0.27500000000000002</v>
      </c>
      <c r="I4" s="35">
        <f>0.1*0.5</f>
        <v>0.05</v>
      </c>
      <c r="J4" s="36">
        <f>1.9*0.5</f>
        <v>0.95</v>
      </c>
    </row>
    <row r="5" spans="1:10" ht="30" x14ac:dyDescent="0.25">
      <c r="A5" s="3"/>
      <c r="B5" s="37" t="s">
        <v>17</v>
      </c>
      <c r="C5" s="40" t="s">
        <v>31</v>
      </c>
      <c r="D5" s="40" t="s">
        <v>32</v>
      </c>
      <c r="E5" s="38">
        <v>75</v>
      </c>
      <c r="F5" s="39">
        <v>60.08</v>
      </c>
      <c r="G5" s="42">
        <f>129.15*1.5</f>
        <v>193.72500000000002</v>
      </c>
      <c r="H5" s="42">
        <f>17.2*1.5</f>
        <v>25.799999999999997</v>
      </c>
      <c r="I5" s="42">
        <f>3.8*1.5</f>
        <v>5.6999999999999993</v>
      </c>
      <c r="J5" s="43">
        <f>6.6*1.5</f>
        <v>9.8999999999999986</v>
      </c>
    </row>
    <row r="6" spans="1:10" ht="30" x14ac:dyDescent="0.25">
      <c r="A6" s="3"/>
      <c r="B6" s="37" t="s">
        <v>18</v>
      </c>
      <c r="C6" s="40" t="s">
        <v>33</v>
      </c>
      <c r="D6" s="40" t="s">
        <v>34</v>
      </c>
      <c r="E6" s="38">
        <v>120</v>
      </c>
      <c r="F6" s="39">
        <v>12.06</v>
      </c>
      <c r="G6" s="53">
        <f>112.3*1.2</f>
        <v>134.76</v>
      </c>
      <c r="H6" s="53">
        <f>3.68*1.2</f>
        <v>4.4160000000000004</v>
      </c>
      <c r="I6" s="53">
        <f>3.01*1.2</f>
        <v>3.6119999999999997</v>
      </c>
      <c r="J6" s="54">
        <f>17.63*1.2</f>
        <v>21.155999999999999</v>
      </c>
    </row>
    <row r="7" spans="1:10" ht="30" x14ac:dyDescent="0.25">
      <c r="A7" s="3"/>
      <c r="B7" s="37" t="s">
        <v>25</v>
      </c>
      <c r="C7" s="40" t="s">
        <v>28</v>
      </c>
      <c r="D7" s="40" t="s">
        <v>29</v>
      </c>
      <c r="E7" s="38" t="s">
        <v>30</v>
      </c>
      <c r="F7" s="39">
        <v>4.5999999999999996</v>
      </c>
      <c r="G7" s="39">
        <v>62</v>
      </c>
      <c r="H7" s="39">
        <v>0.13</v>
      </c>
      <c r="I7" s="39">
        <v>0.02</v>
      </c>
      <c r="J7" s="41">
        <v>15.2</v>
      </c>
    </row>
    <row r="8" spans="1:10" ht="30" x14ac:dyDescent="0.25">
      <c r="A8" s="3"/>
      <c r="B8" s="55" t="s">
        <v>35</v>
      </c>
      <c r="C8" s="56" t="s">
        <v>27</v>
      </c>
      <c r="D8" s="56" t="s">
        <v>36</v>
      </c>
      <c r="E8" s="57">
        <v>60</v>
      </c>
      <c r="F8" s="58">
        <v>15.54</v>
      </c>
      <c r="G8" s="58">
        <f>330*0.6</f>
        <v>198</v>
      </c>
      <c r="H8" s="58">
        <f>1*0.6</f>
        <v>0.6</v>
      </c>
      <c r="I8" s="58">
        <f>0</f>
        <v>0</v>
      </c>
      <c r="J8" s="59">
        <f>81*0.6</f>
        <v>48.6</v>
      </c>
    </row>
    <row r="9" spans="1:10" ht="15.75" thickBot="1" x14ac:dyDescent="0.3">
      <c r="A9" s="3"/>
      <c r="B9" s="60" t="s">
        <v>19</v>
      </c>
      <c r="C9" s="61" t="s">
        <v>23</v>
      </c>
      <c r="D9" s="61" t="s">
        <v>20</v>
      </c>
      <c r="E9" s="62">
        <v>23</v>
      </c>
      <c r="F9" s="63">
        <v>0.88</v>
      </c>
      <c r="G9" s="63">
        <f>229.7*0.23</f>
        <v>52.831000000000003</v>
      </c>
      <c r="H9" s="64">
        <f>6.7*0.23</f>
        <v>1.5410000000000001</v>
      </c>
      <c r="I9" s="64">
        <f>1.1*0.23</f>
        <v>0.25300000000000006</v>
      </c>
      <c r="J9" s="65">
        <f>48.3*0.23</f>
        <v>11.109</v>
      </c>
    </row>
    <row r="10" spans="1:10" ht="15.75" thickBot="1" x14ac:dyDescent="0.3">
      <c r="A10" s="3"/>
      <c r="B10" s="50"/>
      <c r="C10" s="51"/>
      <c r="D10" s="51"/>
      <c r="E10" s="51"/>
      <c r="F10" s="51"/>
      <c r="G10" s="51"/>
      <c r="H10" s="51"/>
      <c r="I10" s="51"/>
      <c r="J10" s="52"/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4" t="s">
        <v>21</v>
      </c>
      <c r="C14" s="45" t="s">
        <v>37</v>
      </c>
      <c r="D14" s="45" t="s">
        <v>47</v>
      </c>
      <c r="E14" s="34" t="s">
        <v>48</v>
      </c>
      <c r="F14" s="35">
        <v>10.77</v>
      </c>
      <c r="G14" s="35">
        <f>359*0.25+162*0.1</f>
        <v>105.95</v>
      </c>
      <c r="H14" s="35">
        <f>7.06*0.25+2.6*0.1</f>
        <v>2.0249999999999999</v>
      </c>
      <c r="I14" s="35">
        <f>19.8*0.25+15*0.1</f>
        <v>6.45</v>
      </c>
      <c r="J14" s="36">
        <f>31.61*0.25+3.6*0.1</f>
        <v>8.2624999999999993</v>
      </c>
    </row>
    <row r="15" spans="1:10" ht="30" x14ac:dyDescent="0.25">
      <c r="A15" s="3"/>
      <c r="B15" s="37" t="s">
        <v>17</v>
      </c>
      <c r="C15" s="40" t="s">
        <v>38</v>
      </c>
      <c r="D15" s="40" t="s">
        <v>39</v>
      </c>
      <c r="E15" s="38">
        <v>65</v>
      </c>
      <c r="F15" s="39">
        <v>30.41</v>
      </c>
      <c r="G15" s="42">
        <f>273/75*65</f>
        <v>236.6</v>
      </c>
      <c r="H15" s="42">
        <f>10.11/75*65</f>
        <v>8.7620000000000005</v>
      </c>
      <c r="I15" s="42">
        <f>20.87/75*65</f>
        <v>18.087333333333333</v>
      </c>
      <c r="J15" s="43">
        <f>10.64/75*65</f>
        <v>9.2213333333333338</v>
      </c>
    </row>
    <row r="16" spans="1:10" ht="30" x14ac:dyDescent="0.25">
      <c r="A16" s="3"/>
      <c r="B16" s="37" t="s">
        <v>18</v>
      </c>
      <c r="C16" s="40" t="s">
        <v>40</v>
      </c>
      <c r="D16" s="40" t="s">
        <v>41</v>
      </c>
      <c r="E16" s="38">
        <v>100</v>
      </c>
      <c r="F16" s="39">
        <v>9.9499999999999993</v>
      </c>
      <c r="G16" s="39">
        <f>1398*0.1</f>
        <v>139.80000000000001</v>
      </c>
      <c r="H16" s="39">
        <f>24.34*0.1</f>
        <v>2.4340000000000002</v>
      </c>
      <c r="I16" s="39">
        <f>35.83*0.1</f>
        <v>3.5830000000000002</v>
      </c>
      <c r="J16" s="41">
        <f>244.56*0.1</f>
        <v>24.456000000000003</v>
      </c>
    </row>
    <row r="17" spans="1:10" x14ac:dyDescent="0.25">
      <c r="A17" s="3"/>
      <c r="B17" s="37" t="s">
        <v>26</v>
      </c>
      <c r="C17" s="40" t="s">
        <v>27</v>
      </c>
      <c r="D17" s="40" t="s">
        <v>42</v>
      </c>
      <c r="E17" s="38">
        <v>200</v>
      </c>
      <c r="F17" s="39">
        <v>41.02</v>
      </c>
      <c r="G17" s="42">
        <v>160</v>
      </c>
      <c r="H17" s="42">
        <v>5</v>
      </c>
      <c r="I17" s="42">
        <v>6.2</v>
      </c>
      <c r="J17" s="43">
        <v>22</v>
      </c>
    </row>
    <row r="18" spans="1:10" ht="30" x14ac:dyDescent="0.25">
      <c r="A18" s="3"/>
      <c r="B18" s="37" t="s">
        <v>24</v>
      </c>
      <c r="C18" s="40" t="s">
        <v>43</v>
      </c>
      <c r="D18" s="40" t="s">
        <v>44</v>
      </c>
      <c r="E18" s="38">
        <v>50</v>
      </c>
      <c r="F18" s="39">
        <v>4</v>
      </c>
      <c r="G18" s="48">
        <f>283*0.5</f>
        <v>141.5</v>
      </c>
      <c r="H18" s="48">
        <f>7.9*0.5</f>
        <v>3.95</v>
      </c>
      <c r="I18" s="48">
        <f>8.12*0.5</f>
        <v>4.0599999999999996</v>
      </c>
      <c r="J18" s="49">
        <f>44.48*0.5</f>
        <v>22.24</v>
      </c>
    </row>
    <row r="19" spans="1:10" ht="15.75" thickBot="1" x14ac:dyDescent="0.3">
      <c r="A19" s="3"/>
      <c r="B19" s="60" t="s">
        <v>19</v>
      </c>
      <c r="C19" s="61" t="s">
        <v>23</v>
      </c>
      <c r="D19" s="61" t="s">
        <v>20</v>
      </c>
      <c r="E19" s="62">
        <v>26</v>
      </c>
      <c r="F19" s="63">
        <v>1</v>
      </c>
      <c r="G19" s="63">
        <f>229.7*0.26</f>
        <v>59.722000000000001</v>
      </c>
      <c r="H19" s="64">
        <f>6.7*0.26</f>
        <v>1.7420000000000002</v>
      </c>
      <c r="I19" s="64">
        <f>1.1*0.26</f>
        <v>0.28600000000000003</v>
      </c>
      <c r="J19" s="65">
        <f>48.3*0.26</f>
        <v>12.558</v>
      </c>
    </row>
    <row r="20" spans="1:10" x14ac:dyDescent="0.25">
      <c r="A20" s="3"/>
      <c r="B20" s="37"/>
      <c r="C20" s="40"/>
      <c r="D20" s="40"/>
      <c r="E20" s="38"/>
      <c r="F20" s="39"/>
      <c r="G20" s="39"/>
      <c r="H20" s="46"/>
      <c r="I20" s="46"/>
      <c r="J20" s="47"/>
    </row>
    <row r="21" spans="1:10" x14ac:dyDescent="0.25">
      <c r="A21" s="3"/>
      <c r="B21" s="37"/>
      <c r="C21" s="40"/>
      <c r="D21" s="40"/>
      <c r="E21" s="38"/>
      <c r="F21" s="39"/>
      <c r="G21" s="48"/>
      <c r="H21" s="48"/>
      <c r="I21" s="48"/>
      <c r="J21" s="49"/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2022-12-23T11:32:45Z</dcterms:modified>
</cp:coreProperties>
</file>