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9" i="1" l="1"/>
  <c r="I19" i="1"/>
  <c r="H19" i="1"/>
  <c r="G19" i="1"/>
  <c r="J16" i="1"/>
  <c r="I16" i="1"/>
  <c r="H16" i="1"/>
  <c r="G16" i="1"/>
  <c r="J15" i="1"/>
  <c r="I15" i="1"/>
  <c r="H15" i="1"/>
  <c r="G15" i="1"/>
  <c r="J14" i="1"/>
  <c r="I14" i="1"/>
  <c r="H14" i="1"/>
  <c r="G14" i="1"/>
  <c r="J8" i="1"/>
  <c r="I8" i="1"/>
  <c r="H8" i="1"/>
  <c r="G8" i="1"/>
  <c r="J7" i="1"/>
  <c r="I7" i="1"/>
  <c r="H7" i="1"/>
  <c r="G7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<sst xmlns="http://schemas.openxmlformats.org/spreadsheetml/2006/main" count="58" uniqueCount="52">
  <si>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</si>
  <si>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</si>
  <si>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</si>
  <si>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</si>
  <si>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</si>
  <si>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</si>
  <si>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</si>
  <si>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</si>
  <si>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</si>
  <si>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</si>
  <si>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</si>
  <si>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</si>
  <si>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</si>
  <si>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</si>
  <si>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</si>
  <si>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</si>
  <si>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</si>
  <si>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</si>
  <si>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</si>
  <si>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Горячий напиток</t>
  </si>
  <si>
    <t>Хлеб</t>
  </si>
  <si>
    <t>ТТК№5</t>
  </si>
  <si>
    <t>Батон "Домашний"</t>
  </si>
  <si>
    <t>Первое блюдо</t>
  </si>
  <si>
    <t>Мучное изделие</t>
  </si>
  <si>
    <t>№173-2015г.</t>
  </si>
  <si>
    <t>Каша вязкая молочная из пшённой крупы с маслом</t>
  </si>
  <si>
    <t>200/10</t>
  </si>
  <si>
    <t>№223-2015г.</t>
  </si>
  <si>
    <t>Запеканка из творога с молоком сгущённым</t>
  </si>
  <si>
    <t>80/10</t>
  </si>
  <si>
    <t>№379-2015г.</t>
  </si>
  <si>
    <t>Кофейный напиток с молоком</t>
  </si>
  <si>
    <t>Фрукт</t>
  </si>
  <si>
    <t>№338-2015г.</t>
  </si>
  <si>
    <t>Яблоко свежее (порциями)</t>
  </si>
  <si>
    <t>№97-2015г.</t>
  </si>
  <si>
    <t>Суп картофельный с рыбными консервами с зеленью</t>
  </si>
  <si>
    <t>№260-2015г.</t>
  </si>
  <si>
    <t>Гуляш из говядины</t>
  </si>
  <si>
    <t>30/30</t>
  </si>
  <si>
    <t>№302-2015г.</t>
  </si>
  <si>
    <t>Каша рассыпчатая гречневая</t>
  </si>
  <si>
    <t>№685-2004г.</t>
  </si>
  <si>
    <t>Чай с сахаром</t>
  </si>
  <si>
    <t>200/15</t>
  </si>
  <si>
    <t>Закуска</t>
  </si>
  <si>
    <t>№306-2015г.</t>
  </si>
  <si>
    <t>Бобовые отварные (горошек зелёный консервированный)</t>
  </si>
  <si>
    <t>250/10/2</t>
  </si>
  <si>
    <t>ТТК №6</t>
  </si>
  <si>
    <t>Булочка "Рулетик с маком"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</si>
</sst>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vertical="center" wrapText="1"/>
    </xf>
    <xf numFmtId="2" fontId="3" fillId="0" borderId="23" xfId="0" applyNumberFormat="1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0" fillId="0" borderId="19" xfId="0" applyBorder="1"/>
    <xf numFmtId="0" fontId="0" fillId="0" borderId="8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vertical="center" wrapText="1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14</v>
      </c>
      <c r="C1" s="60"/>
      <c r="D1" s="61"/>
      <c r="E1" t="s">
        <v>13</v>
      </c>
      <c r="F1" s="14"/>
      <c r="I1" t="s">
        <v>1</v>
      </c>
      <c r="J1" s="13">
        <v>44922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0" t="s">
        <v>17</v>
      </c>
      <c r="C4" s="41" t="s">
        <v>25</v>
      </c>
      <c r="D4" s="41" t="s">
        <v>26</v>
      </c>
      <c r="E4" s="24" t="s">
        <v>27</v>
      </c>
      <c r="F4" s="25">
        <v>29.9</v>
      </c>
      <c r="G4" s="25">
        <f>289-66*0</f>
        <v>289</v>
      </c>
      <c r="H4" s="25">
        <f>8.2-0.08*0</f>
        <v>8.1999999999999993</v>
      </c>
      <c r="I4" s="25">
        <f>10.6-7.25*0</f>
        <v>10.6</v>
      </c>
      <c r="J4" s="35">
        <f>40.1-0.13*0</f>
        <v>40.1</v>
      </c>
    </row>
    <row r="5" spans="1:10" ht="30" x14ac:dyDescent="0.25">
      <c r="A5" s="3"/>
      <c r="B5" s="26" t="s">
        <v>17</v>
      </c>
      <c r="C5" s="49" t="s">
        <v>28</v>
      </c>
      <c r="D5" s="50" t="s">
        <v>29</v>
      </c>
      <c r="E5" s="28" t="s">
        <v>30</v>
      </c>
      <c r="F5" s="29">
        <v>48.27</v>
      </c>
      <c r="G5" s="30">
        <f>282*0.8+260*0.1</f>
        <v>251.60000000000002</v>
      </c>
      <c r="H5" s="30">
        <f>15.12*0.8+7.5*0.1</f>
        <v>12.846</v>
      </c>
      <c r="I5" s="30">
        <f>14.1*0.8+0.2*0.1</f>
        <v>11.3</v>
      </c>
      <c r="J5" s="31">
        <f>22.5*0.8+56.8*0.1</f>
        <v>23.68</v>
      </c>
    </row>
    <row r="6" spans="1:10" ht="30" x14ac:dyDescent="0.25">
      <c r="A6" s="3"/>
      <c r="B6" s="26" t="s">
        <v>19</v>
      </c>
      <c r="C6" s="27" t="s">
        <v>31</v>
      </c>
      <c r="D6" s="27" t="s">
        <v>32</v>
      </c>
      <c r="E6" s="28">
        <v>200</v>
      </c>
      <c r="F6" s="29">
        <v>8.9600000000000009</v>
      </c>
      <c r="G6" s="29">
        <v>100.6</v>
      </c>
      <c r="H6" s="29">
        <v>3.17</v>
      </c>
      <c r="I6" s="29">
        <v>2.68</v>
      </c>
      <c r="J6" s="32">
        <v>15.95</v>
      </c>
    </row>
    <row r="7" spans="1:10" x14ac:dyDescent="0.25">
      <c r="A7" s="3"/>
      <c r="B7" s="26" t="s">
        <v>20</v>
      </c>
      <c r="C7" s="27" t="s">
        <v>21</v>
      </c>
      <c r="D7" s="27" t="s">
        <v>22</v>
      </c>
      <c r="E7" s="28">
        <v>9.5</v>
      </c>
      <c r="F7" s="29">
        <v>0.37</v>
      </c>
      <c r="G7" s="29">
        <f>229.7*0.095</f>
        <v>21.8215</v>
      </c>
      <c r="H7" s="51">
        <f>6.7*0.095</f>
        <v>0.63650000000000007</v>
      </c>
      <c r="I7" s="51">
        <f>1.1*0.095</f>
        <v>0.10450000000000001</v>
      </c>
      <c r="J7" s="52">
        <f>48.3*0.095</f>
        <v>4.5884999999999998</v>
      </c>
    </row>
    <row r="8" spans="1:10" ht="30.75" thickBot="1" x14ac:dyDescent="0.3">
      <c r="A8" s="3"/>
      <c r="B8" s="36" t="s">
        <v>33</v>
      </c>
      <c r="C8" s="37" t="s">
        <v>34</v>
      </c>
      <c r="D8" s="37" t="s">
        <v>35</v>
      </c>
      <c r="E8" s="53">
        <v>80</v>
      </c>
      <c r="F8" s="39">
        <v>9.65</v>
      </c>
      <c r="G8" s="54">
        <f>47*0.8</f>
        <v>37.6</v>
      </c>
      <c r="H8" s="38">
        <f>0.4*0.8</f>
        <v>0.32000000000000006</v>
      </c>
      <c r="I8" s="38">
        <f>0.4*0.8</f>
        <v>0.32000000000000006</v>
      </c>
      <c r="J8" s="55">
        <f>9.8*0.8</f>
        <v>7.8400000000000007</v>
      </c>
    </row>
    <row r="9" spans="1:10" ht="15.75" thickBot="1" x14ac:dyDescent="0.3">
      <c r="A9" s="3"/>
      <c r="B9" s="48"/>
      <c r="C9" s="48"/>
      <c r="D9" s="48"/>
      <c r="E9" s="48"/>
      <c r="F9" s="48"/>
      <c r="G9" s="48"/>
      <c r="H9" s="48"/>
      <c r="I9" s="48"/>
      <c r="J9" s="48"/>
    </row>
    <row r="10" spans="1:10" ht="15.75" thickBot="1" x14ac:dyDescent="0.3">
      <c r="A10" s="2" t="s">
        <v>11</v>
      </c>
      <c r="B10" s="42"/>
      <c r="C10" s="43"/>
      <c r="D10" s="43"/>
      <c r="E10" s="44"/>
      <c r="F10" s="45"/>
      <c r="G10" s="45"/>
      <c r="H10" s="46"/>
      <c r="I10" s="46"/>
      <c r="J10" s="47"/>
    </row>
    <row r="11" spans="1:10" x14ac:dyDescent="0.25">
      <c r="A11" s="3"/>
      <c r="B11" s="1"/>
      <c r="C11" s="1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17"/>
      <c r="C12" s="17"/>
      <c r="D12" s="23"/>
      <c r="E12" s="18"/>
      <c r="F12" s="19"/>
      <c r="G12" s="18"/>
      <c r="H12" s="18"/>
      <c r="I12" s="18"/>
      <c r="J12" s="20"/>
    </row>
    <row r="13" spans="1:10" ht="30" x14ac:dyDescent="0.25">
      <c r="A13" s="3" t="s">
        <v>12</v>
      </c>
      <c r="B13" s="62" t="s">
        <v>46</v>
      </c>
      <c r="C13" s="63" t="s">
        <v>47</v>
      </c>
      <c r="D13" s="63" t="s">
        <v>48</v>
      </c>
      <c r="E13" s="24">
        <v>10</v>
      </c>
      <c r="F13" s="25">
        <v>5.62</v>
      </c>
      <c r="G13" s="25">
        <f>592*0.01</f>
        <v>5.92</v>
      </c>
      <c r="H13" s="25">
        <f>28.85*0.01</f>
        <v>0.28850000000000003</v>
      </c>
      <c r="I13" s="25">
        <f>27.24*0.01</f>
        <v>0.27239999999999998</v>
      </c>
      <c r="J13" s="35">
        <f>57.86*0.01</f>
        <v>0.5786</v>
      </c>
    </row>
    <row r="14" spans="1:10" ht="30" x14ac:dyDescent="0.25">
      <c r="A14" s="3"/>
      <c r="B14" s="26" t="s">
        <v>23</v>
      </c>
      <c r="C14" s="27" t="s">
        <v>36</v>
      </c>
      <c r="D14" s="27" t="s">
        <v>37</v>
      </c>
      <c r="E14" s="28" t="s">
        <v>49</v>
      </c>
      <c r="F14" s="29">
        <v>25.41</v>
      </c>
      <c r="G14" s="29">
        <f>456*0.25+200*0.1</f>
        <v>134</v>
      </c>
      <c r="H14" s="29">
        <f>9.37*0.25+17.7*0.1</f>
        <v>4.1124999999999998</v>
      </c>
      <c r="I14" s="29">
        <f>11.31*0.25+14.4*0.1</f>
        <v>4.2675000000000001</v>
      </c>
      <c r="J14" s="32">
        <f>67.48*0.25</f>
        <v>16.87</v>
      </c>
    </row>
    <row r="15" spans="1:10" ht="30" x14ac:dyDescent="0.25">
      <c r="A15" s="3"/>
      <c r="B15" s="26" t="s">
        <v>17</v>
      </c>
      <c r="C15" s="27" t="s">
        <v>38</v>
      </c>
      <c r="D15" s="27" t="s">
        <v>39</v>
      </c>
      <c r="E15" s="28" t="s">
        <v>40</v>
      </c>
      <c r="F15" s="29">
        <v>43.92</v>
      </c>
      <c r="G15" s="33">
        <f>221*0.6</f>
        <v>132.6</v>
      </c>
      <c r="H15" s="33">
        <f>14.55*0.6</f>
        <v>8.73</v>
      </c>
      <c r="I15" s="33">
        <f>16.79*0.6</f>
        <v>10.074</v>
      </c>
      <c r="J15" s="34">
        <f>2.89*0.6</f>
        <v>1.734</v>
      </c>
    </row>
    <row r="16" spans="1:10" ht="30" x14ac:dyDescent="0.25">
      <c r="A16" s="3"/>
      <c r="B16" s="26" t="s">
        <v>18</v>
      </c>
      <c r="C16" s="27" t="s">
        <v>41</v>
      </c>
      <c r="D16" s="27" t="s">
        <v>42</v>
      </c>
      <c r="E16" s="28">
        <v>120</v>
      </c>
      <c r="F16" s="29">
        <v>10.99</v>
      </c>
      <c r="G16" s="30">
        <f>162.5*1.2</f>
        <v>195</v>
      </c>
      <c r="H16" s="30">
        <f>5.73*1.2</f>
        <v>6.8760000000000003</v>
      </c>
      <c r="I16" s="30">
        <f>4.06*1.2</f>
        <v>4.871999999999999</v>
      </c>
      <c r="J16" s="31">
        <f>25.76*1.2</f>
        <v>30.911999999999999</v>
      </c>
    </row>
    <row r="17" spans="1:10" ht="30" x14ac:dyDescent="0.25">
      <c r="A17" s="3"/>
      <c r="B17" s="26" t="s">
        <v>19</v>
      </c>
      <c r="C17" s="27" t="s">
        <v>43</v>
      </c>
      <c r="D17" s="27" t="s">
        <v>44</v>
      </c>
      <c r="E17" s="28" t="s">
        <v>45</v>
      </c>
      <c r="F17" s="29">
        <v>3.07</v>
      </c>
      <c r="G17" s="29">
        <v>60</v>
      </c>
      <c r="H17" s="29">
        <v>7.0000000000000007E-2</v>
      </c>
      <c r="I17" s="29">
        <v>0.02</v>
      </c>
      <c r="J17" s="32">
        <v>15</v>
      </c>
    </row>
    <row r="18" spans="1:10" ht="30" x14ac:dyDescent="0.25">
      <c r="A18" s="3"/>
      <c r="B18" s="26" t="s">
        <v>24</v>
      </c>
      <c r="C18" s="27" t="s">
        <v>50</v>
      </c>
      <c r="D18" s="27" t="s">
        <v>51</v>
      </c>
      <c r="E18" s="28">
        <v>50</v>
      </c>
      <c r="F18" s="29">
        <v>7.12</v>
      </c>
      <c r="G18" s="29">
        <v>198.6</v>
      </c>
      <c r="H18" s="51">
        <v>4.0999999999999996</v>
      </c>
      <c r="I18" s="51">
        <v>7.7</v>
      </c>
      <c r="J18" s="52">
        <v>28.2</v>
      </c>
    </row>
    <row r="19" spans="1:10" ht="15.75" thickBot="1" x14ac:dyDescent="0.3">
      <c r="A19" s="3"/>
      <c r="B19" s="36" t="s">
        <v>20</v>
      </c>
      <c r="C19" s="37" t="s">
        <v>21</v>
      </c>
      <c r="D19" s="37" t="s">
        <v>22</v>
      </c>
      <c r="E19" s="64">
        <v>26.5</v>
      </c>
      <c r="F19" s="38">
        <v>1.02</v>
      </c>
      <c r="G19" s="38">
        <f>229.7*0.265</f>
        <v>60.8705</v>
      </c>
      <c r="H19" s="39">
        <f>6.7*0.265</f>
        <v>1.7755000000000001</v>
      </c>
      <c r="I19" s="39">
        <f>1.1*0.265</f>
        <v>0.29150000000000004</v>
      </c>
      <c r="J19" s="65">
        <f>48.3*0.265</f>
        <v>12.7995</v>
      </c>
    </row>
    <row r="20" spans="1:10" x14ac:dyDescent="0.25">
      <c r="A20" s="3"/>
      <c r="B20" s="56"/>
      <c r="C20" s="48"/>
      <c r="D20" s="48"/>
      <c r="E20" s="48"/>
      <c r="F20" s="48"/>
      <c r="G20" s="48"/>
      <c r="H20" s="48"/>
      <c r="I20" s="48"/>
      <c r="J20" s="57"/>
    </row>
    <row r="21" spans="1:10" ht="15.75" thickBot="1" x14ac:dyDescent="0.3">
      <c r="A21" s="4"/>
      <c r="B21" s="58"/>
      <c r="C21" s="5"/>
      <c r="D21" s="22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2022-12-26T12:22:57Z</dcterms:modified>
</cp:coreProperties>
</file>