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-4 кл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/>
  <c r="I11" i="1"/>
  <c r="H11" i="1"/>
  <c r="G11" i="1"/>
  <c r="J10" i="1" l="1"/>
  <c r="I10" i="1"/>
  <c r="H10" i="1"/>
  <c r="G10" i="1"/>
  <c r="J9" i="1"/>
  <c r="I9" i="1"/>
  <c r="H9" i="1"/>
  <c r="G9" i="1"/>
  <c r="J6" i="1" l="1"/>
  <c r="I6" i="1"/>
  <c r="H6" i="1"/>
  <c r="G6" i="1"/>
  <c r="J7" i="1"/>
  <c r="I7" i="1"/>
  <c r="H7" i="1"/>
  <c r="G7" i="1"/>
  <c r="J3" i="1" l="1"/>
  <c r="I3" i="1"/>
  <c r="H3" i="1"/>
  <c r="G3" i="1"/>
  <c r="F14" i="1" l="1"/>
  <c r="J14" i="1" l="1"/>
  <c r="H14" i="1"/>
  <c r="G14" i="1"/>
  <c r="I14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<sst xmlns="http://schemas.openxmlformats.org/spreadsheetml/2006/main" count="55" uniqueCount="50">
  <si>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</si>
  <si>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</si>
  <si>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</si>
  <si>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</si>
  <si>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</si>
  <si>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</si>
  <si>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</si>
  <si>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</si>
  <si>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</si>
  <si>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</si>
  <si>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</si>
  <si>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</si>
  <si>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</si>
  <si>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</si>
  <si>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</si>
  <si>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</si>
  <si>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</si>
  <si>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</si>
  <si>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</si>
  <si>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</si>
  <si>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</si>
  <si>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</si>
  <si>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</si>
  <si>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</si>
  <si>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</si>
  <si>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</si>
  <si>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</si>
  <si>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ТТК№5</t>
  </si>
  <si>
    <t>Батон "Домашний"</t>
  </si>
  <si>
    <t>200/15</t>
  </si>
  <si>
    <t>Фрукт</t>
  </si>
  <si>
    <t>№338-2015г.</t>
  </si>
  <si>
    <t>Завтрак 1-4 кл и дети-инвалиды 1 смена</t>
  </si>
  <si>
    <t>№173-2015г.</t>
  </si>
  <si>
    <t>Каша вязкая молочная из пшённой крупы с маслом</t>
  </si>
  <si>
    <t>200/10</t>
  </si>
  <si>
    <t>Фрукт свежий (яблоко)</t>
  </si>
  <si>
    <t>ТТК №6</t>
  </si>
  <si>
    <t>Булочка "Рулетик с маком"</t>
  </si>
  <si>
    <t>250/10/2</t>
  </si>
  <si>
    <t>Напиток</t>
  </si>
  <si>
    <t>ПР</t>
  </si>
  <si>
    <t>Молочный коктейль "Авишка" 2,5 %</t>
  </si>
  <si>
    <t xml:space="preserve">Обед дети-инвалиды 1-4 кл 1 смена </t>
  </si>
  <si>
    <t>ТТК №25</t>
  </si>
  <si>
    <t>Котлета "Дальневосточная" из минтая и свинины</t>
  </si>
  <si>
    <t>№304-2015г.</t>
  </si>
  <si>
    <t>Рис отварной</t>
  </si>
  <si>
    <t>№88-2015г.</t>
  </si>
  <si>
    <t>Щи из свежей капусты с картофелем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</si>
</sst>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2" fontId="5" fillId="0" borderId="10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6" fillId="0" borderId="16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0" xfId="0" applyFont="1"/>
    <xf numFmtId="2" fontId="5" fillId="0" borderId="11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0" fontId="5" fillId="0" borderId="10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0" xfId="0" applyFont="1"/>
    <xf numFmtId="2" fontId="5" fillId="0" borderId="1" xfId="0" applyNumberFormat="1" applyFont="1" applyBorder="1" applyAlignment="1">
      <alignment vertical="center" wrapText="1"/>
    </xf>
    <xf numFmtId="2" fontId="5" fillId="0" borderId="8" xfId="0" applyNumberFormat="1" applyFont="1" applyBorder="1" applyAlignment="1">
      <alignment vertical="center" wrapText="1"/>
    </xf>
    <xf numFmtId="2" fontId="6" fillId="0" borderId="23" xfId="0" applyNumberFormat="1" applyFont="1" applyBorder="1" applyAlignment="1">
      <alignment vertical="center" wrapText="1"/>
    </xf>
    <xf numFmtId="2" fontId="6" fillId="0" borderId="27" xfId="0" applyNumberFormat="1" applyFont="1" applyBorder="1" applyAlignment="1">
      <alignment vertical="center" wrapText="1"/>
    </xf>
    <xf numFmtId="2" fontId="6" fillId="0" borderId="28" xfId="0" applyNumberFormat="1" applyFont="1" applyBorder="1" applyAlignment="1">
      <alignment vertical="center" wrapText="1"/>
    </xf>
    <xf numFmtId="2" fontId="6" fillId="0" borderId="26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10" fillId="0" borderId="1" xfId="8" applyFont="1" applyBorder="1" applyAlignment="1">
      <alignment horizontal="left" vertical="center" wrapText="1"/>
    </xf>
    <xf numFmtId="2" fontId="9" fillId="0" borderId="1" xfId="8" applyNumberFormat="1" applyFont="1" applyBorder="1" applyAlignment="1">
      <alignment horizontal="right" vertical="center" wrapText="1"/>
    </xf>
    <xf numFmtId="2" fontId="9" fillId="0" borderId="8" xfId="8" applyNumberFormat="1" applyFont="1" applyBorder="1" applyAlignment="1">
      <alignment horizontal="right" vertical="center" wrapText="1"/>
    </xf>
    <xf numFmtId="2" fontId="6" fillId="0" borderId="17" xfId="0" applyNumberFormat="1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10"/>
    <cellStyle name="Обычный 2 3" xfId="3"/>
    <cellStyle name="Обычный 2 4" xfId="4"/>
    <cellStyle name="Обычный 2 4 2" xfId="5"/>
    <cellStyle name="Обычный 2 4 3" xfId="8"/>
    <cellStyle name="Обычный 2 5" xfId="6"/>
    <cellStyle name="Обычный 2 6" xfId="7"/>
    <cellStyle name="Обычный 2 6 2" xfId="11"/>
    <cellStyle name="Обычный 2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3" sqref="B3:J6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1" t="s">
        <v>22</v>
      </c>
      <c r="C1" s="52"/>
      <c r="D1" s="1" t="s">
        <v>1</v>
      </c>
      <c r="E1" s="24"/>
      <c r="F1" s="1" t="s">
        <v>2</v>
      </c>
      <c r="G1" s="53">
        <v>44866</v>
      </c>
      <c r="H1" s="54"/>
      <c r="I1" s="54"/>
      <c r="J1" s="55"/>
      <c r="K1" s="1"/>
      <c r="L1" s="1"/>
    </row>
    <row r="2" spans="1:12" ht="15.75" thickBot="1" x14ac:dyDescent="0.3">
      <c r="A2" s="27" t="s">
        <v>3</v>
      </c>
      <c r="B2" s="4" t="s">
        <v>4</v>
      </c>
      <c r="C2" s="28" t="s">
        <v>5</v>
      </c>
      <c r="D2" s="30" t="s">
        <v>6</v>
      </c>
      <c r="E2" s="30" t="s">
        <v>7</v>
      </c>
      <c r="F2" s="30" t="s">
        <v>8</v>
      </c>
      <c r="G2" s="4" t="s">
        <v>9</v>
      </c>
      <c r="H2" s="4" t="s">
        <v>10</v>
      </c>
      <c r="I2" s="4" t="s">
        <v>11</v>
      </c>
      <c r="J2" s="29" t="s">
        <v>12</v>
      </c>
    </row>
    <row r="3" spans="1:12" ht="15" customHeight="1" x14ac:dyDescent="0.25">
      <c r="A3" s="50" t="s">
        <v>32</v>
      </c>
      <c r="B3" s="19" t="s">
        <v>13</v>
      </c>
      <c r="C3" s="20" t="s">
        <v>33</v>
      </c>
      <c r="D3" s="20" t="s">
        <v>34</v>
      </c>
      <c r="E3" s="13" t="s">
        <v>35</v>
      </c>
      <c r="F3" s="14">
        <v>24.44</v>
      </c>
      <c r="G3" s="14">
        <f>289-66*0</f>
        <v>289</v>
      </c>
      <c r="H3" s="14">
        <f>8.2-0.08*0</f>
        <v>8.1999999999999993</v>
      </c>
      <c r="I3" s="14">
        <f>10.6-7.25*0</f>
        <v>10.6</v>
      </c>
      <c r="J3" s="15">
        <f>40.1-0.13*0</f>
        <v>40.1</v>
      </c>
    </row>
    <row r="4" spans="1:12" s="39" customFormat="1" x14ac:dyDescent="0.25">
      <c r="A4" s="50"/>
      <c r="B4" s="7" t="s">
        <v>40</v>
      </c>
      <c r="C4" s="33" t="s">
        <v>41</v>
      </c>
      <c r="D4" s="34" t="s">
        <v>42</v>
      </c>
      <c r="E4" s="16">
        <v>200</v>
      </c>
      <c r="F4" s="6">
        <v>37.24</v>
      </c>
      <c r="G4" s="35">
        <v>160</v>
      </c>
      <c r="H4" s="35">
        <v>6.2</v>
      </c>
      <c r="I4" s="35">
        <v>5</v>
      </c>
      <c r="J4" s="36">
        <v>22</v>
      </c>
    </row>
    <row r="5" spans="1:12" s="48" customFormat="1" x14ac:dyDescent="0.25">
      <c r="A5" s="50"/>
      <c r="B5" s="7" t="s">
        <v>21</v>
      </c>
      <c r="C5" s="5" t="s">
        <v>37</v>
      </c>
      <c r="D5" s="5" t="s">
        <v>38</v>
      </c>
      <c r="E5" s="16">
        <v>50</v>
      </c>
      <c r="F5" s="6">
        <v>7.2</v>
      </c>
      <c r="G5" s="46">
        <v>198.6</v>
      </c>
      <c r="H5" s="46">
        <v>4.0999999999999996</v>
      </c>
      <c r="I5" s="46">
        <v>7.7</v>
      </c>
      <c r="J5" s="47">
        <v>28.2</v>
      </c>
    </row>
    <row r="6" spans="1:12" s="32" customFormat="1" ht="15" customHeight="1" x14ac:dyDescent="0.25">
      <c r="A6" s="50"/>
      <c r="B6" s="7" t="s">
        <v>14</v>
      </c>
      <c r="C6" s="5" t="s">
        <v>27</v>
      </c>
      <c r="D6" s="5" t="s">
        <v>28</v>
      </c>
      <c r="E6" s="16">
        <v>44.5</v>
      </c>
      <c r="F6" s="6">
        <v>1.72</v>
      </c>
      <c r="G6" s="6">
        <f>229.7*0.445</f>
        <v>102.2165</v>
      </c>
      <c r="H6" s="40">
        <f>6.7*0.445</f>
        <v>2.9815</v>
      </c>
      <c r="I6" s="40">
        <f>1.1*0.445</f>
        <v>0.48950000000000005</v>
      </c>
      <c r="J6" s="41">
        <f>48.3*0.445</f>
        <v>21.493499999999997</v>
      </c>
    </row>
    <row r="7" spans="1:12" s="31" customFormat="1" ht="15.75" thickBot="1" x14ac:dyDescent="0.3">
      <c r="A7" s="50"/>
      <c r="B7" s="9" t="s">
        <v>30</v>
      </c>
      <c r="C7" s="10" t="s">
        <v>31</v>
      </c>
      <c r="D7" s="10" t="s">
        <v>36</v>
      </c>
      <c r="E7" s="37">
        <v>220</v>
      </c>
      <c r="F7" s="11">
        <v>26.55</v>
      </c>
      <c r="G7" s="38">
        <f>47*2.2</f>
        <v>103.4</v>
      </c>
      <c r="H7" s="18">
        <f>0.4*2.2</f>
        <v>0.88000000000000012</v>
      </c>
      <c r="I7" s="18">
        <f>0.4*2.2</f>
        <v>0.88000000000000012</v>
      </c>
      <c r="J7" s="26">
        <f>9.8*2.2</f>
        <v>21.560000000000002</v>
      </c>
    </row>
    <row r="8" spans="1:12" ht="16.5" thickBot="1" x14ac:dyDescent="0.3">
      <c r="A8" s="59" t="s">
        <v>15</v>
      </c>
      <c r="B8" s="60"/>
      <c r="C8" s="60"/>
      <c r="D8" s="60"/>
      <c r="E8" s="61"/>
      <c r="F8" s="42">
        <f>SUM(F3:F7)</f>
        <v>97.15</v>
      </c>
      <c r="G8" s="42">
        <f>SUM(G3:G7)</f>
        <v>853.2165</v>
      </c>
      <c r="H8" s="43">
        <f>SUM(H3:H7)</f>
        <v>22.361499999999999</v>
      </c>
      <c r="I8" s="44">
        <f>SUM(I3:I7)</f>
        <v>24.669499999999999</v>
      </c>
      <c r="J8" s="45">
        <f>SUM(J3:J7)</f>
        <v>133.3535</v>
      </c>
    </row>
    <row r="9" spans="1:12" ht="30" x14ac:dyDescent="0.25">
      <c r="A9" s="68" t="s">
        <v>43</v>
      </c>
      <c r="B9" s="19" t="s">
        <v>16</v>
      </c>
      <c r="C9" s="20" t="s">
        <v>48</v>
      </c>
      <c r="D9" s="20" t="s">
        <v>49</v>
      </c>
      <c r="E9" s="13" t="s">
        <v>39</v>
      </c>
      <c r="F9" s="14">
        <v>10.69</v>
      </c>
      <c r="G9" s="14">
        <f>359*0.25+162*0.1</f>
        <v>105.95</v>
      </c>
      <c r="H9" s="14">
        <f>7.06*0.25+2.6*0.1</f>
        <v>2.0249999999999999</v>
      </c>
      <c r="I9" s="14">
        <f>19.8*0.25+15*0.1</f>
        <v>6.45</v>
      </c>
      <c r="J9" s="15">
        <f>31.61*0.25+3.6*0.1</f>
        <v>8.2624999999999993</v>
      </c>
      <c r="K9"/>
    </row>
    <row r="10" spans="1:12" ht="15.75" x14ac:dyDescent="0.25">
      <c r="A10" s="69"/>
      <c r="B10" s="7" t="s">
        <v>13</v>
      </c>
      <c r="C10" s="5" t="s">
        <v>44</v>
      </c>
      <c r="D10" s="64" t="s">
        <v>45</v>
      </c>
      <c r="E10" s="16">
        <v>35</v>
      </c>
      <c r="F10" s="6">
        <v>17.18</v>
      </c>
      <c r="G10" s="23">
        <f>197.7/75*35</f>
        <v>92.259999999999991</v>
      </c>
      <c r="H10" s="65">
        <f>8.9/75*35</f>
        <v>4.1533333333333333</v>
      </c>
      <c r="I10" s="65">
        <f>12.4/75*35</f>
        <v>5.7866666666666671</v>
      </c>
      <c r="J10" s="66">
        <f>12.6/75*35</f>
        <v>5.879999999999999</v>
      </c>
      <c r="K10"/>
    </row>
    <row r="11" spans="1:12" s="25" customFormat="1" x14ac:dyDescent="0.25">
      <c r="A11" s="69"/>
      <c r="B11" s="7" t="s">
        <v>17</v>
      </c>
      <c r="C11" s="5" t="s">
        <v>46</v>
      </c>
      <c r="D11" s="5" t="s">
        <v>47</v>
      </c>
      <c r="E11" s="16">
        <v>100</v>
      </c>
      <c r="F11" s="6">
        <v>9.9499999999999993</v>
      </c>
      <c r="G11" s="6">
        <f>1398*0.1</f>
        <v>139.80000000000001</v>
      </c>
      <c r="H11" s="6">
        <f>24.34*0.1</f>
        <v>2.4340000000000002</v>
      </c>
      <c r="I11" s="6">
        <f>35.83*0.1</f>
        <v>3.5830000000000002</v>
      </c>
      <c r="J11" s="8">
        <f>244.56*0.1</f>
        <v>24.456000000000003</v>
      </c>
      <c r="K11"/>
    </row>
    <row r="12" spans="1:12" s="25" customFormat="1" x14ac:dyDescent="0.25">
      <c r="A12" s="69"/>
      <c r="B12" s="7" t="s">
        <v>18</v>
      </c>
      <c r="C12" s="5" t="s">
        <v>19</v>
      </c>
      <c r="D12" s="5" t="s">
        <v>20</v>
      </c>
      <c r="E12" s="16" t="s">
        <v>29</v>
      </c>
      <c r="F12" s="6">
        <v>2.31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ht="15.75" thickBot="1" x14ac:dyDescent="0.3">
      <c r="A13" s="70"/>
      <c r="B13" s="9" t="s">
        <v>14</v>
      </c>
      <c r="C13" s="10" t="s">
        <v>27</v>
      </c>
      <c r="D13" s="10" t="s">
        <v>28</v>
      </c>
      <c r="E13" s="17">
        <v>56</v>
      </c>
      <c r="F13" s="18">
        <v>2.16</v>
      </c>
      <c r="G13" s="18">
        <f>229.7*0.56</f>
        <v>128.63200000000001</v>
      </c>
      <c r="H13" s="11">
        <f>6.7*0.56</f>
        <v>3.7520000000000007</v>
      </c>
      <c r="I13" s="11">
        <f>1.1*0.56</f>
        <v>0.6160000000000001</v>
      </c>
      <c r="J13" s="12">
        <f>48.3*0.56</f>
        <v>27.048000000000002</v>
      </c>
    </row>
    <row r="14" spans="1:12" ht="16.5" thickBot="1" x14ac:dyDescent="0.3">
      <c r="A14" s="59" t="s">
        <v>15</v>
      </c>
      <c r="B14" s="62"/>
      <c r="C14" s="62"/>
      <c r="D14" s="62"/>
      <c r="E14" s="63"/>
      <c r="F14" s="21">
        <f>SUM(F9:F13)</f>
        <v>42.289999999999992</v>
      </c>
      <c r="G14" s="21">
        <f t="shared" ref="G14:J14" si="0">SUM(G9:G13)</f>
        <v>526.64200000000005</v>
      </c>
      <c r="H14" s="21">
        <f t="shared" si="0"/>
        <v>12.434333333333333</v>
      </c>
      <c r="I14" s="21">
        <f t="shared" si="0"/>
        <v>16.455666666666669</v>
      </c>
      <c r="J14" s="67">
        <f t="shared" si="0"/>
        <v>80.646500000000003</v>
      </c>
    </row>
    <row r="16" spans="1:12" ht="15.75" thickBot="1" x14ac:dyDescent="0.3">
      <c r="A16" s="57" t="s">
        <v>25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5.75" x14ac:dyDescent="0.25">
      <c r="A17" s="22"/>
      <c r="B17" s="22"/>
      <c r="C17" s="56" t="s">
        <v>23</v>
      </c>
      <c r="D17" s="56"/>
      <c r="G17" s="58"/>
      <c r="H17" s="58"/>
      <c r="I17" s="58"/>
      <c r="J17" s="58"/>
    </row>
    <row r="18" spans="1:10" x14ac:dyDescent="0.25">
      <c r="A18" s="1"/>
      <c r="B18" s="1"/>
      <c r="C18" s="1"/>
      <c r="D18" s="1"/>
    </row>
    <row r="19" spans="1:10" x14ac:dyDescent="0.25">
      <c r="A19" s="49" t="s">
        <v>24</v>
      </c>
      <c r="B19" s="49"/>
    </row>
    <row r="20" spans="1:10" x14ac:dyDescent="0.25">
      <c r="A20" s="49" t="s">
        <v>26</v>
      </c>
      <c r="B20" s="49"/>
    </row>
    <row r="21" spans="1:10" x14ac:dyDescent="0.25">
      <c r="A21" s="3"/>
    </row>
  </sheetData>
  <mergeCells count="11">
    <mergeCell ref="B1:C1"/>
    <mergeCell ref="G1:J1"/>
    <mergeCell ref="C17:D17"/>
    <mergeCell ref="A16:J16"/>
    <mergeCell ref="G17:J17"/>
    <mergeCell ref="A8:E8"/>
    <mergeCell ref="A9:A13"/>
    <mergeCell ref="A14:E14"/>
    <mergeCell ref="A19:B19"/>
    <mergeCell ref="A20:B20"/>
    <mergeCell ref="A3:A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2022-10-31T10:25:31Z</dcterms:modified>
</cp:coreProperties>
</file>