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61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J19" i="1"/>
  <c r="I19" i="1"/>
  <c r="H19" i="1"/>
  <c r="G19" i="1"/>
  <c r="J17" i="1"/>
  <c r="I17" i="1"/>
  <c r="H17" i="1"/>
  <c r="G17" i="1"/>
  <c r="J16" i="1"/>
  <c r="I16" i="1"/>
  <c r="H16" i="1"/>
  <c r="G16" i="1"/>
  <c r="J14" i="1"/>
  <c r="I14" i="1"/>
  <c r="H14" i="1"/>
  <c r="G14" i="1"/>
  <c r="J7" i="1"/>
  <c r="I7" i="1"/>
  <c r="H7" i="1"/>
  <c r="G7" i="1"/>
  <c r="J6" i="1"/>
  <c r="I6" i="1"/>
  <c r="H6" i="1"/>
  <c r="G6" i="1"/>
  <c r="J4" i="1"/>
  <c r="I4" i="1"/>
  <c r="H4" i="1"/>
  <c r="G4" i="1"/>
</calcChain>
</file>

<file path=xl/sharedStrings.xml><?xml version="1.0" encoding="utf-8"?>
<sst xmlns="http://schemas.openxmlformats.org/spreadsheetml/2006/main" count="53" uniqueCount="48">
  <si>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</si>
  <si>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</si>
  <si>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</si>
  <si>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</si>
  <si>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</si>
  <si>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</si>
  <si>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</si>
  <si>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</si>
  <si>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</si>
  <si>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</si>
  <si>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</si>
  <si>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</si>
  <si>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</si>
  <si>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</si>
  <si>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-</t>
  </si>
  <si>
    <t>№ рец.</t>
  </si>
  <si>
    <t>Выход, г</t>
  </si>
  <si>
    <t>Горячее блюдо</t>
  </si>
  <si>
    <t>Гарнир</t>
  </si>
  <si>
    <t>Хлеб</t>
  </si>
  <si>
    <t>Батон "Домашний"</t>
  </si>
  <si>
    <t>Первое блюдо</t>
  </si>
  <si>
    <t>Закуска</t>
  </si>
  <si>
    <t>ТТК№5</t>
  </si>
  <si>
    <t>Мучное изделие</t>
  </si>
  <si>
    <t>Горячий напиток</t>
  </si>
  <si>
    <t>Напиток</t>
  </si>
  <si>
    <t>ПР</t>
  </si>
  <si>
    <t>№686-2004г.</t>
  </si>
  <si>
    <t>Чай с лимоном</t>
  </si>
  <si>
    <t>200/15/7</t>
  </si>
  <si>
    <t>Кондитерское изделие</t>
  </si>
  <si>
    <t>№268-2015г.</t>
  </si>
  <si>
    <t>Котлета из свинины</t>
  </si>
  <si>
    <t>№304-2015г.</t>
  </si>
  <si>
    <t>Рис отварной</t>
  </si>
  <si>
    <t>Молочный коктейль "Авишка" 2,5%</t>
  </si>
  <si>
    <t>№422-2015г.</t>
  </si>
  <si>
    <t>Булочка ванильная</t>
  </si>
  <si>
    <t>№392-2015г.</t>
  </si>
  <si>
    <t>Пельмени отварные с маслом</t>
  </si>
  <si>
    <t>180/5</t>
  </si>
  <si>
    <t>Пряник мятный</t>
  </si>
  <si>
    <t>№306-2015г.</t>
  </si>
  <si>
    <t xml:space="preserve">Бобовые отварные (кукуруза сахарная консервированная) </t>
  </si>
  <si>
    <t>№102-2015г.</t>
  </si>
  <si>
    <t>Суп картофельный с горохом с зеленью</t>
  </si>
  <si>
    <t>250/2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</si>
</sst>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</cellStyleXfs>
  <cellXfs count="56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15" xfId="0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4" fillId="0" borderId="17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right" vertical="center" wrapText="1"/>
    </xf>
    <xf numFmtId="2" fontId="4" fillId="0" borderId="17" xfId="0" applyNumberFormat="1" applyFont="1" applyBorder="1" applyAlignment="1">
      <alignment horizontal="right" vertical="center" wrapText="1"/>
    </xf>
    <xf numFmtId="2" fontId="4" fillId="0" borderId="18" xfId="0" applyNumberFormat="1" applyFont="1" applyBorder="1" applyAlignment="1">
      <alignment horizontal="right" vertical="center" wrapText="1"/>
    </xf>
    <xf numFmtId="0" fontId="4" fillId="0" borderId="14" xfId="0" applyFont="1" applyBorder="1" applyAlignment="1">
      <alignment vertical="center" wrapText="1"/>
    </xf>
    <xf numFmtId="0" fontId="4" fillId="0" borderId="1" xfId="0" applyFont="1" applyBorder="1" applyAlignment="1">
      <alignment horizontal="right" vertical="center" wrapText="1"/>
    </xf>
    <xf numFmtId="2" fontId="4" fillId="0" borderId="1" xfId="0" applyNumberFormat="1" applyFont="1" applyBorder="1" applyAlignment="1">
      <alignment horizontal="right" vertical="center" wrapText="1"/>
    </xf>
    <xf numFmtId="0" fontId="4" fillId="0" borderId="1" xfId="0" applyFont="1" applyBorder="1" applyAlignment="1">
      <alignment vertical="center" wrapText="1"/>
    </xf>
    <xf numFmtId="2" fontId="4" fillId="0" borderId="6" xfId="0" applyNumberFormat="1" applyFont="1" applyBorder="1" applyAlignment="1">
      <alignment horizontal="right" vertical="center" wrapText="1"/>
    </xf>
    <xf numFmtId="2" fontId="5" fillId="0" borderId="1" xfId="0" applyNumberFormat="1" applyFont="1" applyBorder="1" applyAlignment="1">
      <alignment horizontal="right" vertical="center" wrapText="1"/>
    </xf>
    <xf numFmtId="2" fontId="5" fillId="0" borderId="6" xfId="0" applyNumberFormat="1" applyFont="1" applyBorder="1" applyAlignment="1">
      <alignment horizontal="right" vertical="center" wrapText="1"/>
    </xf>
    <xf numFmtId="0" fontId="4" fillId="0" borderId="16" xfId="0" applyFont="1" applyBorder="1" applyAlignment="1">
      <alignment vertical="center" wrapText="1"/>
    </xf>
    <xf numFmtId="0" fontId="4" fillId="0" borderId="17" xfId="0" applyFont="1" applyBorder="1" applyAlignment="1">
      <alignment vertical="center" wrapText="1"/>
    </xf>
    <xf numFmtId="4" fontId="4" fillId="0" borderId="1" xfId="0" applyNumberFormat="1" applyFont="1" applyBorder="1" applyAlignment="1">
      <alignment horizontal="right" vertical="center" wrapText="1"/>
    </xf>
    <xf numFmtId="4" fontId="4" fillId="0" borderId="6" xfId="0" applyNumberFormat="1" applyFont="1" applyBorder="1" applyAlignment="1">
      <alignment horizontal="right" vertical="center" wrapText="1"/>
    </xf>
    <xf numFmtId="0" fontId="0" fillId="0" borderId="15" xfId="0" applyBorder="1"/>
    <xf numFmtId="0" fontId="0" fillId="0" borderId="8" xfId="0" applyBorder="1"/>
    <xf numFmtId="0" fontId="0" fillId="0" borderId="9" xfId="0" applyBorder="1"/>
    <xf numFmtId="0" fontId="4" fillId="0" borderId="15" xfId="0" applyFont="1" applyBorder="1" applyAlignment="1">
      <alignment vertical="center" wrapText="1"/>
    </xf>
    <xf numFmtId="0" fontId="4" fillId="0" borderId="8" xfId="0" applyFont="1" applyBorder="1" applyAlignment="1">
      <alignment vertical="center" wrapText="1"/>
    </xf>
    <xf numFmtId="0" fontId="4" fillId="0" borderId="8" xfId="0" applyFont="1" applyBorder="1" applyAlignment="1">
      <alignment horizontal="right" vertical="center" wrapText="1"/>
    </xf>
    <xf numFmtId="2" fontId="4" fillId="0" borderId="8" xfId="0" applyNumberFormat="1" applyFont="1" applyBorder="1" applyAlignment="1">
      <alignment horizontal="right" vertical="center" wrapText="1"/>
    </xf>
    <xf numFmtId="2" fontId="4" fillId="0" borderId="8" xfId="0" applyNumberFormat="1" applyFont="1" applyBorder="1" applyAlignment="1">
      <alignment vertical="center" wrapText="1"/>
    </xf>
    <xf numFmtId="2" fontId="4" fillId="0" borderId="9" xfId="0" applyNumberFormat="1" applyFont="1" applyBorder="1" applyAlignment="1">
      <alignment vertical="center" wrapText="1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" xfId="0" applyBorder="1"/>
    <xf numFmtId="0" fontId="0" fillId="0" borderId="14" xfId="0" applyBorder="1"/>
    <xf numFmtId="0" fontId="0" fillId="0" borderId="6" xfId="0" applyBorder="1"/>
    <xf numFmtId="2" fontId="4" fillId="0" borderId="17" xfId="0" applyNumberFormat="1" applyFont="1" applyBorder="1" applyAlignment="1">
      <alignment vertical="center" wrapText="1"/>
    </xf>
    <xf numFmtId="2" fontId="4" fillId="0" borderId="18" xfId="0" applyNumberFormat="1" applyFont="1" applyBorder="1" applyAlignment="1">
      <alignment vertical="center" wrapText="1"/>
    </xf>
    <xf numFmtId="2" fontId="5" fillId="0" borderId="17" xfId="0" applyNumberFormat="1" applyFont="1" applyBorder="1" applyAlignment="1">
      <alignment horizontal="right" vertical="center" wrapText="1"/>
    </xf>
    <xf numFmtId="2" fontId="5" fillId="0" borderId="18" xfId="0" applyNumberFormat="1" applyFont="1" applyBorder="1" applyAlignment="1">
      <alignment horizontal="right" vertical="center" wrapText="1"/>
    </xf>
    <xf numFmtId="0" fontId="4" fillId="0" borderId="16" xfId="0" applyFont="1" applyBorder="1" applyAlignment="1">
      <alignment horizontal="left" vertical="center" wrapText="1"/>
    </xf>
  </cellXfs>
  <cellStyles count="10">
    <cellStyle name="Обычный" xfId="0" builtinId="0"/>
    <cellStyle name="Обычный 2" xfId="2"/>
    <cellStyle name="Обычный 2 2" xfId="1"/>
    <cellStyle name="Обычный 2 3" xfId="3"/>
    <cellStyle name="Обычный 2 4" xfId="4"/>
    <cellStyle name="Обычный 2 4 2" xfId="5"/>
    <cellStyle name="Обычный 2 4 3" xfId="9"/>
    <cellStyle name="Обычный 2 5" xfId="6"/>
    <cellStyle name="Обычный 2 6" xfId="7"/>
    <cellStyle name="Обычный 2 7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topLeftCell="A10" workbookViewId="0">
      <selection activeCell="B14" sqref="B14:J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14</v>
      </c>
      <c r="C1" s="46"/>
      <c r="D1" s="47"/>
      <c r="E1" t="s">
        <v>13</v>
      </c>
      <c r="F1" s="14"/>
      <c r="I1" t="s">
        <v>1</v>
      </c>
      <c r="J1" s="13">
        <v>44949</v>
      </c>
    </row>
    <row r="2" spans="1:10" ht="7.5" customHeight="1" thickBot="1" x14ac:dyDescent="0.3"/>
    <row r="3" spans="1:10" ht="15.75" thickBot="1" x14ac:dyDescent="0.3">
      <c r="A3" s="6" t="s">
        <v>2</v>
      </c>
      <c r="B3" s="7" t="s">
        <v>3</v>
      </c>
      <c r="C3" s="7" t="s">
        <v>15</v>
      </c>
      <c r="D3" s="7" t="s">
        <v>4</v>
      </c>
      <c r="E3" s="7" t="s">
        <v>16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30" x14ac:dyDescent="0.25">
      <c r="A4" s="2" t="s">
        <v>10</v>
      </c>
      <c r="B4" s="32" t="s">
        <v>17</v>
      </c>
      <c r="C4" s="33" t="s">
        <v>39</v>
      </c>
      <c r="D4" s="33" t="s">
        <v>40</v>
      </c>
      <c r="E4" s="22" t="s">
        <v>41</v>
      </c>
      <c r="F4" s="23">
        <v>76</v>
      </c>
      <c r="G4" s="53">
        <f>282/15*18+66*0.5</f>
        <v>371.40000000000003</v>
      </c>
      <c r="H4" s="53">
        <f>9.08/15*18+0.08*0.5</f>
        <v>10.936</v>
      </c>
      <c r="I4" s="53">
        <f>14.1/15*18+7.25*0.5</f>
        <v>20.544999999999998</v>
      </c>
      <c r="J4" s="54">
        <f>29.7/15*18+0.13*0.5</f>
        <v>35.704999999999998</v>
      </c>
    </row>
    <row r="5" spans="1:10" ht="30" x14ac:dyDescent="0.25">
      <c r="A5" s="3"/>
      <c r="B5" s="25" t="s">
        <v>25</v>
      </c>
      <c r="C5" s="28" t="s">
        <v>28</v>
      </c>
      <c r="D5" s="28" t="s">
        <v>29</v>
      </c>
      <c r="E5" s="26" t="s">
        <v>30</v>
      </c>
      <c r="F5" s="27">
        <v>5.0599999999999996</v>
      </c>
      <c r="G5" s="27">
        <v>62</v>
      </c>
      <c r="H5" s="27">
        <v>0.13</v>
      </c>
      <c r="I5" s="27">
        <v>0.02</v>
      </c>
      <c r="J5" s="29">
        <v>15.2</v>
      </c>
    </row>
    <row r="6" spans="1:10" ht="30" x14ac:dyDescent="0.25">
      <c r="A6" s="3"/>
      <c r="B6" s="25" t="s">
        <v>31</v>
      </c>
      <c r="C6" s="28" t="s">
        <v>27</v>
      </c>
      <c r="D6" s="28" t="s">
        <v>42</v>
      </c>
      <c r="E6" s="26">
        <v>75</v>
      </c>
      <c r="F6" s="27">
        <v>15.75</v>
      </c>
      <c r="G6" s="27">
        <f>370*0.75</f>
        <v>277.5</v>
      </c>
      <c r="H6" s="27">
        <f>5*0.75</f>
        <v>3.75</v>
      </c>
      <c r="I6" s="27">
        <f>6*0.75</f>
        <v>4.5</v>
      </c>
      <c r="J6" s="29">
        <f>73*0.75</f>
        <v>54.75</v>
      </c>
    </row>
    <row r="7" spans="1:10" ht="15.75" thickBot="1" x14ac:dyDescent="0.3">
      <c r="A7" s="3"/>
      <c r="B7" s="39" t="s">
        <v>19</v>
      </c>
      <c r="C7" s="40" t="s">
        <v>23</v>
      </c>
      <c r="D7" s="40" t="s">
        <v>20</v>
      </c>
      <c r="E7" s="41">
        <v>9</v>
      </c>
      <c r="F7" s="42">
        <v>0.34</v>
      </c>
      <c r="G7" s="42">
        <f>229.7*0.09</f>
        <v>20.672999999999998</v>
      </c>
      <c r="H7" s="43">
        <f>6.7*0.09</f>
        <v>0.60299999999999998</v>
      </c>
      <c r="I7" s="43">
        <f>1.1*0.09</f>
        <v>9.9000000000000005E-2</v>
      </c>
      <c r="J7" s="44">
        <f>48.3*0.09</f>
        <v>4.3469999999999995</v>
      </c>
    </row>
    <row r="8" spans="1:10" x14ac:dyDescent="0.25">
      <c r="A8" s="3"/>
      <c r="B8" s="49"/>
      <c r="C8" s="48"/>
      <c r="D8" s="48"/>
      <c r="E8" s="48"/>
      <c r="F8" s="48"/>
      <c r="G8" s="48"/>
      <c r="H8" s="48"/>
      <c r="I8" s="48"/>
      <c r="J8" s="50"/>
    </row>
    <row r="9" spans="1:10" x14ac:dyDescent="0.25">
      <c r="A9" s="3"/>
      <c r="B9" s="49"/>
      <c r="C9" s="48"/>
      <c r="D9" s="48"/>
      <c r="E9" s="48"/>
      <c r="F9" s="48"/>
      <c r="G9" s="48"/>
      <c r="H9" s="48"/>
      <c r="I9" s="48"/>
      <c r="J9" s="50"/>
    </row>
    <row r="10" spans="1:10" ht="15.75" thickBot="1" x14ac:dyDescent="0.3">
      <c r="A10" s="3"/>
      <c r="B10" s="36"/>
      <c r="C10" s="37"/>
      <c r="D10" s="37"/>
      <c r="E10" s="37"/>
      <c r="F10" s="37"/>
      <c r="G10" s="37"/>
      <c r="H10" s="37"/>
      <c r="I10" s="37"/>
      <c r="J10" s="38"/>
    </row>
    <row r="11" spans="1:10" x14ac:dyDescent="0.25">
      <c r="A11" s="2" t="s">
        <v>11</v>
      </c>
      <c r="B11" s="32"/>
      <c r="C11" s="33"/>
      <c r="D11" s="33"/>
      <c r="E11" s="22"/>
      <c r="F11" s="23"/>
      <c r="G11" s="23"/>
      <c r="H11" s="51"/>
      <c r="I11" s="51"/>
      <c r="J11" s="52"/>
    </row>
    <row r="12" spans="1:10" x14ac:dyDescent="0.25">
      <c r="A12" s="3"/>
      <c r="B12" s="20"/>
      <c r="C12" s="1"/>
      <c r="D12" s="17"/>
      <c r="E12" s="9"/>
      <c r="F12" s="15"/>
      <c r="G12" s="9"/>
      <c r="H12" s="9"/>
      <c r="I12" s="9"/>
      <c r="J12" s="10"/>
    </row>
    <row r="13" spans="1:10" ht="15.75" thickBot="1" x14ac:dyDescent="0.3">
      <c r="A13" s="4"/>
      <c r="B13" s="19"/>
      <c r="C13" s="5"/>
      <c r="D13" s="18"/>
      <c r="E13" s="11"/>
      <c r="F13" s="16"/>
      <c r="G13" s="11"/>
      <c r="H13" s="11"/>
      <c r="I13" s="11"/>
      <c r="J13" s="12"/>
    </row>
    <row r="14" spans="1:10" ht="30" x14ac:dyDescent="0.25">
      <c r="A14" s="3" t="s">
        <v>12</v>
      </c>
      <c r="B14" s="55" t="s">
        <v>22</v>
      </c>
      <c r="C14" s="21" t="s">
        <v>43</v>
      </c>
      <c r="D14" s="21" t="s">
        <v>44</v>
      </c>
      <c r="E14" s="22">
        <v>8</v>
      </c>
      <c r="F14" s="23">
        <v>4.0599999999999996</v>
      </c>
      <c r="G14" s="23">
        <f>736*0.008</f>
        <v>5.8879999999999999</v>
      </c>
      <c r="H14" s="23">
        <f>20.55*0.008</f>
        <v>0.16440000000000002</v>
      </c>
      <c r="I14" s="23">
        <f>29.1*0.008</f>
        <v>0.23280000000000001</v>
      </c>
      <c r="J14" s="24">
        <f>97.89*0.008</f>
        <v>0.78312000000000004</v>
      </c>
    </row>
    <row r="15" spans="1:10" ht="30" x14ac:dyDescent="0.25">
      <c r="A15" s="3"/>
      <c r="B15" s="25" t="s">
        <v>21</v>
      </c>
      <c r="C15" s="28" t="s">
        <v>45</v>
      </c>
      <c r="D15" s="28" t="s">
        <v>46</v>
      </c>
      <c r="E15" s="26" t="s">
        <v>47</v>
      </c>
      <c r="F15" s="27">
        <v>7.48</v>
      </c>
      <c r="G15" s="27">
        <v>148.25</v>
      </c>
      <c r="H15" s="27">
        <v>5.49</v>
      </c>
      <c r="I15" s="27">
        <v>5.27</v>
      </c>
      <c r="J15" s="29">
        <v>16.54</v>
      </c>
    </row>
    <row r="16" spans="1:10" ht="30" x14ac:dyDescent="0.25">
      <c r="A16" s="3"/>
      <c r="B16" s="25" t="s">
        <v>17</v>
      </c>
      <c r="C16" s="28" t="s">
        <v>32</v>
      </c>
      <c r="D16" s="28" t="s">
        <v>33</v>
      </c>
      <c r="E16" s="26">
        <v>60</v>
      </c>
      <c r="F16" s="27">
        <v>28.11</v>
      </c>
      <c r="G16" s="30">
        <f>273/75*60</f>
        <v>218.4</v>
      </c>
      <c r="H16" s="30">
        <f>10.11/75*60</f>
        <v>8.088000000000001</v>
      </c>
      <c r="I16" s="30">
        <f>20.87/75*60</f>
        <v>16.695999999999998</v>
      </c>
      <c r="J16" s="31">
        <f>10.64/75*60</f>
        <v>8.5120000000000005</v>
      </c>
    </row>
    <row r="17" spans="1:10" ht="30" x14ac:dyDescent="0.25">
      <c r="A17" s="3"/>
      <c r="B17" s="25" t="s">
        <v>18</v>
      </c>
      <c r="C17" s="28" t="s">
        <v>34</v>
      </c>
      <c r="D17" s="28" t="s">
        <v>35</v>
      </c>
      <c r="E17" s="26">
        <v>120</v>
      </c>
      <c r="F17" s="27">
        <v>11.94</v>
      </c>
      <c r="G17" s="27">
        <f>1398*0.12</f>
        <v>167.76</v>
      </c>
      <c r="H17" s="27">
        <f>24.34*0.12</f>
        <v>2.9207999999999998</v>
      </c>
      <c r="I17" s="27">
        <f>35.83*0.12</f>
        <v>4.2995999999999999</v>
      </c>
      <c r="J17" s="29">
        <f>244.56*0.12</f>
        <v>29.347200000000001</v>
      </c>
    </row>
    <row r="18" spans="1:10" x14ac:dyDescent="0.25">
      <c r="A18" s="3"/>
      <c r="B18" s="25" t="s">
        <v>26</v>
      </c>
      <c r="C18" s="28" t="s">
        <v>27</v>
      </c>
      <c r="D18" s="28" t="s">
        <v>36</v>
      </c>
      <c r="E18" s="26">
        <v>200</v>
      </c>
      <c r="F18" s="27">
        <v>41.02</v>
      </c>
      <c r="G18" s="30">
        <v>160</v>
      </c>
      <c r="H18" s="30">
        <v>5</v>
      </c>
      <c r="I18" s="30">
        <v>6.2</v>
      </c>
      <c r="J18" s="31">
        <v>22</v>
      </c>
    </row>
    <row r="19" spans="1:10" ht="30" x14ac:dyDescent="0.25">
      <c r="A19" s="3"/>
      <c r="B19" s="25" t="s">
        <v>24</v>
      </c>
      <c r="C19" s="28" t="s">
        <v>37</v>
      </c>
      <c r="D19" s="28" t="s">
        <v>38</v>
      </c>
      <c r="E19" s="26">
        <v>50</v>
      </c>
      <c r="F19" s="27">
        <v>3.86</v>
      </c>
      <c r="G19" s="34">
        <f>283*0.5</f>
        <v>141.5</v>
      </c>
      <c r="H19" s="34">
        <f>7.9*0.5</f>
        <v>3.95</v>
      </c>
      <c r="I19" s="34">
        <f>8.12*0.5</f>
        <v>4.0599999999999996</v>
      </c>
      <c r="J19" s="35">
        <f>44.48*0.5</f>
        <v>22.24</v>
      </c>
    </row>
    <row r="20" spans="1:10" ht="15.75" thickBot="1" x14ac:dyDescent="0.3">
      <c r="A20" s="3"/>
      <c r="B20" s="39" t="s">
        <v>19</v>
      </c>
      <c r="C20" s="40" t="s">
        <v>23</v>
      </c>
      <c r="D20" s="40" t="s">
        <v>20</v>
      </c>
      <c r="E20" s="41">
        <v>18</v>
      </c>
      <c r="F20" s="42">
        <v>0.68</v>
      </c>
      <c r="G20" s="42">
        <f>229.7*0.18</f>
        <v>41.345999999999997</v>
      </c>
      <c r="H20" s="43">
        <f>6.7*0.18</f>
        <v>1.206</v>
      </c>
      <c r="I20" s="43">
        <f>1.1*0.18</f>
        <v>0.19800000000000001</v>
      </c>
      <c r="J20" s="44">
        <f>48.3*0.18</f>
        <v>8.6939999999999991</v>
      </c>
    </row>
    <row r="21" spans="1:10" x14ac:dyDescent="0.25">
      <c r="A21" s="3"/>
      <c r="B21" s="49"/>
      <c r="C21" s="48"/>
      <c r="D21" s="48"/>
      <c r="E21" s="48"/>
      <c r="F21" s="48"/>
      <c r="G21" s="48"/>
      <c r="H21" s="48"/>
      <c r="I21" s="48"/>
      <c r="J21" s="50"/>
    </row>
    <row r="22" spans="1:10" ht="15.75" thickBot="1" x14ac:dyDescent="0.3">
      <c r="A22" s="4"/>
      <c r="B22" s="36"/>
      <c r="C22" s="37"/>
      <c r="D22" s="37"/>
      <c r="E22" s="37"/>
      <c r="F22" s="37"/>
      <c r="G22" s="37"/>
      <c r="H22" s="37"/>
      <c r="I22" s="37"/>
      <c r="J22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2023-01-20T10:19:03Z</dcterms:modified>
</cp:coreProperties>
</file>