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5" i="1"/>
  <c r="I15" i="1"/>
  <c r="H15" i="1"/>
  <c r="G15" i="1"/>
  <c r="J14" i="1"/>
  <c r="I14" i="1"/>
  <c r="H14" i="1"/>
  <c r="G14" i="1"/>
  <c r="J13" i="1"/>
  <c r="I13" i="1"/>
  <c r="H13" i="1"/>
  <c r="G13" i="1"/>
  <c r="J8" i="1"/>
  <c r="I8" i="1"/>
  <c r="H8" i="1"/>
  <c r="G8" i="1"/>
  <c r="J7" i="1"/>
  <c r="I7" i="1"/>
  <c r="H7" i="1"/>
  <c r="G7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<sst xmlns="http://schemas.openxmlformats.org/spreadsheetml/2006/main" count="56" uniqueCount="45">
  <si>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</si>
  <si>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</si>
  <si>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</si>
  <si>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</si>
  <si>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</si>
  <si>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</si>
  <si>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</si>
  <si>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</si>
  <si>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</si>
  <si>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</si>
  <si>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</si>
  <si>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</si>
  <si>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</si>
  <si>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</si>
  <si>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</si>
  <si>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</si>
  <si>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</si>
  <si>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</si>
  <si>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№3-2015г.</t>
  </si>
  <si>
    <t>Бутерброд с сыром</t>
  </si>
  <si>
    <t>20/3/20</t>
  </si>
  <si>
    <t>Горячее блюдо</t>
  </si>
  <si>
    <t>№173-2015г.</t>
  </si>
  <si>
    <t>Каша вязкая молочная из пшённой крупы с маслом</t>
  </si>
  <si>
    <t>200/10</t>
  </si>
  <si>
    <t>Горячий напиток</t>
  </si>
  <si>
    <t>№685-2004г.</t>
  </si>
  <si>
    <t>Чай с сахаром</t>
  </si>
  <si>
    <t>200/15</t>
  </si>
  <si>
    <t>Хлеб</t>
  </si>
  <si>
    <t>ТТК№5</t>
  </si>
  <si>
    <t>Батон "Домашний"</t>
  </si>
  <si>
    <t>Фрукт</t>
  </si>
  <si>
    <t>№338-2015г.</t>
  </si>
  <si>
    <t>Фрукты свежие (банан)</t>
  </si>
  <si>
    <t>№71-2015г.</t>
  </si>
  <si>
    <t>Овощи натуральные свежие (помидоры)</t>
  </si>
  <si>
    <t>Первое блюдо</t>
  </si>
  <si>
    <t>№102-2015г.</t>
  </si>
  <si>
    <t>Суп картофельный с горохом с зеленью</t>
  </si>
  <si>
    <t>250/2</t>
  </si>
  <si>
    <t>№392-2015г.</t>
  </si>
  <si>
    <t>Пельмени отварные с маслом</t>
  </si>
  <si>
    <t>135/3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</si>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</sst>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2" fontId="3" fillId="0" borderId="5" xfId="1" applyNumberFormat="1" applyFont="1" applyBorder="1" applyAlignment="1">
      <alignment horizontal="right" vertical="center" wrapText="1"/>
    </xf>
    <xf numFmtId="2" fontId="3" fillId="0" borderId="6" xfId="1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horizontal="right" vertical="center" wrapText="1"/>
    </xf>
    <xf numFmtId="2" fontId="3" fillId="0" borderId="23" xfId="0" applyNumberFormat="1" applyFont="1" applyBorder="1" applyAlignment="1">
      <alignment vertical="center" wrapText="1"/>
    </xf>
    <xf numFmtId="2" fontId="3" fillId="0" borderId="24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B13" sqref="B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14</v>
      </c>
      <c r="C1" s="57"/>
      <c r="D1" s="58"/>
      <c r="E1" t="s">
        <v>13</v>
      </c>
      <c r="F1" s="14"/>
      <c r="I1" t="s">
        <v>1</v>
      </c>
      <c r="J1" s="13">
        <v>44956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3" t="s">
        <v>17</v>
      </c>
      <c r="C4" s="44" t="s">
        <v>18</v>
      </c>
      <c r="D4" s="46" t="s">
        <v>19</v>
      </c>
      <c r="E4" s="47" t="s">
        <v>20</v>
      </c>
      <c r="F4" s="24">
        <v>27.28</v>
      </c>
      <c r="G4" s="25">
        <f>364*0.2+660*0.03+229.7*0.2</f>
        <v>138.54</v>
      </c>
      <c r="H4" s="48">
        <f>23.2*0.2+0.8*0.03+6.7*0.2</f>
        <v>6.0039999999999996</v>
      </c>
      <c r="I4" s="48">
        <f>29.5*0.2+72.5*0.03+1.1*0.2</f>
        <v>8.2949999999999999</v>
      </c>
      <c r="J4" s="49">
        <f>0+1.3*0.03+48.3*0.2</f>
        <v>9.6989999999999998</v>
      </c>
    </row>
    <row r="5" spans="1:10" ht="30" x14ac:dyDescent="0.25">
      <c r="A5" s="3"/>
      <c r="B5" s="26" t="s">
        <v>21</v>
      </c>
      <c r="C5" s="27" t="s">
        <v>22</v>
      </c>
      <c r="D5" s="27" t="s">
        <v>23</v>
      </c>
      <c r="E5" s="28" t="s">
        <v>24</v>
      </c>
      <c r="F5" s="29">
        <v>26.89</v>
      </c>
      <c r="G5" s="29">
        <f>289-66*0</f>
        <v>289</v>
      </c>
      <c r="H5" s="29">
        <f>8.2-0.08*0</f>
        <v>8.1999999999999993</v>
      </c>
      <c r="I5" s="29">
        <f>10.6-7.25*0</f>
        <v>10.6</v>
      </c>
      <c r="J5" s="30">
        <f>40.1-0.13*0</f>
        <v>40.1</v>
      </c>
    </row>
    <row r="6" spans="1:10" ht="30" x14ac:dyDescent="0.25">
      <c r="A6" s="3"/>
      <c r="B6" s="26" t="s">
        <v>25</v>
      </c>
      <c r="C6" s="27" t="s">
        <v>26</v>
      </c>
      <c r="D6" s="27" t="s">
        <v>27</v>
      </c>
      <c r="E6" s="28" t="s">
        <v>28</v>
      </c>
      <c r="F6" s="29">
        <v>2.99</v>
      </c>
      <c r="G6" s="29">
        <v>60</v>
      </c>
      <c r="H6" s="29">
        <v>7.0000000000000007E-2</v>
      </c>
      <c r="I6" s="29">
        <v>0.02</v>
      </c>
      <c r="J6" s="30">
        <v>15</v>
      </c>
    </row>
    <row r="7" spans="1:10" x14ac:dyDescent="0.25">
      <c r="A7" s="3"/>
      <c r="B7" s="26" t="s">
        <v>29</v>
      </c>
      <c r="C7" s="27" t="s">
        <v>30</v>
      </c>
      <c r="D7" s="27" t="s">
        <v>31</v>
      </c>
      <c r="E7" s="28">
        <v>20.5</v>
      </c>
      <c r="F7" s="29">
        <v>0.8</v>
      </c>
      <c r="G7" s="29">
        <f>229.7*0.205</f>
        <v>47.088499999999996</v>
      </c>
      <c r="H7" s="32">
        <f>6.7*0.205</f>
        <v>1.3734999999999999</v>
      </c>
      <c r="I7" s="32">
        <f>1.1*0.205</f>
        <v>0.22550000000000001</v>
      </c>
      <c r="J7" s="33">
        <f>48.3*0.205</f>
        <v>9.9014999999999986</v>
      </c>
    </row>
    <row r="8" spans="1:10" ht="30.75" thickBot="1" x14ac:dyDescent="0.3">
      <c r="A8" s="3"/>
      <c r="B8" s="37" t="s">
        <v>32</v>
      </c>
      <c r="C8" s="38" t="s">
        <v>33</v>
      </c>
      <c r="D8" s="38" t="s">
        <v>34</v>
      </c>
      <c r="E8" s="39">
        <v>195</v>
      </c>
      <c r="F8" s="40">
        <v>39.19</v>
      </c>
      <c r="G8" s="59">
        <f>96*1.95</f>
        <v>187.2</v>
      </c>
      <c r="H8" s="59">
        <f>1.5*1.95</f>
        <v>2.9249999999999998</v>
      </c>
      <c r="I8" s="59">
        <f>0.5*1.95</f>
        <v>0.97499999999999998</v>
      </c>
      <c r="J8" s="60">
        <f>21*1.95</f>
        <v>40.949999999999996</v>
      </c>
    </row>
    <row r="9" spans="1:10" ht="15.75" thickBot="1" x14ac:dyDescent="0.3">
      <c r="A9" s="3"/>
      <c r="B9" s="37"/>
      <c r="C9" s="38"/>
      <c r="D9" s="38"/>
      <c r="E9" s="39"/>
      <c r="F9" s="40"/>
      <c r="G9" s="40"/>
      <c r="H9" s="41"/>
      <c r="I9" s="41"/>
      <c r="J9" s="42"/>
    </row>
    <row r="10" spans="1:10" x14ac:dyDescent="0.25">
      <c r="A10" s="2" t="s">
        <v>11</v>
      </c>
      <c r="B10" s="50"/>
      <c r="C10" s="51"/>
      <c r="D10" s="51"/>
      <c r="E10" s="52"/>
      <c r="F10" s="53"/>
      <c r="G10" s="53"/>
      <c r="H10" s="54"/>
      <c r="I10" s="54"/>
      <c r="J10" s="55"/>
    </row>
    <row r="11" spans="1:10" x14ac:dyDescent="0.25">
      <c r="A11" s="3"/>
      <c r="B11" s="36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34"/>
      <c r="C12" s="17"/>
      <c r="D12" s="23"/>
      <c r="E12" s="18"/>
      <c r="F12" s="19"/>
      <c r="G12" s="18"/>
      <c r="H12" s="18"/>
      <c r="I12" s="18"/>
      <c r="J12" s="20"/>
    </row>
    <row r="13" spans="1:10" ht="30" x14ac:dyDescent="0.25">
      <c r="A13" s="3" t="s">
        <v>12</v>
      </c>
      <c r="B13" s="45" t="s">
        <v>17</v>
      </c>
      <c r="C13" s="44" t="s">
        <v>35</v>
      </c>
      <c r="D13" s="44" t="s">
        <v>36</v>
      </c>
      <c r="E13" s="24">
        <v>25</v>
      </c>
      <c r="F13" s="25">
        <v>4.4400000000000004</v>
      </c>
      <c r="G13" s="25">
        <f>11*0.5</f>
        <v>5.5</v>
      </c>
      <c r="H13" s="25">
        <f>0.55*0.5</f>
        <v>0.27500000000000002</v>
      </c>
      <c r="I13" s="25">
        <f>0.1*0.5</f>
        <v>0.05</v>
      </c>
      <c r="J13" s="31">
        <f>1.9*0.5</f>
        <v>0.95</v>
      </c>
    </row>
    <row r="14" spans="1:10" ht="30" x14ac:dyDescent="0.25">
      <c r="A14" s="3"/>
      <c r="B14" s="26" t="s">
        <v>37</v>
      </c>
      <c r="C14" s="27" t="s">
        <v>38</v>
      </c>
      <c r="D14" s="27" t="s">
        <v>39</v>
      </c>
      <c r="E14" s="28" t="s">
        <v>40</v>
      </c>
      <c r="F14" s="29">
        <v>8.01</v>
      </c>
      <c r="G14" s="29">
        <f>148.25+22*0</f>
        <v>148.25</v>
      </c>
      <c r="H14" s="29">
        <f>5.49+1.68*0</f>
        <v>5.49</v>
      </c>
      <c r="I14" s="29">
        <f>5.27+1.7*0</f>
        <v>5.27</v>
      </c>
      <c r="J14" s="30">
        <f>16.54+0.02*0</f>
        <v>16.54</v>
      </c>
    </row>
    <row r="15" spans="1:10" ht="30" x14ac:dyDescent="0.25">
      <c r="A15" s="3"/>
      <c r="B15" s="26" t="s">
        <v>21</v>
      </c>
      <c r="C15" s="27" t="s">
        <v>41</v>
      </c>
      <c r="D15" s="27" t="s">
        <v>42</v>
      </c>
      <c r="E15" s="28" t="s">
        <v>43</v>
      </c>
      <c r="F15" s="29">
        <v>56.06</v>
      </c>
      <c r="G15" s="61">
        <f>282/15*13.5+66*0.3</f>
        <v>273.60000000000002</v>
      </c>
      <c r="H15" s="61">
        <f>9.08/15*13.5+0.08*0.3</f>
        <v>8.1959999999999997</v>
      </c>
      <c r="I15" s="61">
        <f>14.1/15*13.5+7.25*0.3</f>
        <v>14.864999999999998</v>
      </c>
      <c r="J15" s="62">
        <f>29.7/15*13.5+0.13*0.3</f>
        <v>26.769000000000002</v>
      </c>
    </row>
    <row r="16" spans="1:10" ht="30" x14ac:dyDescent="0.25">
      <c r="A16" s="3"/>
      <c r="B16" s="26" t="s">
        <v>25</v>
      </c>
      <c r="C16" s="27" t="s">
        <v>26</v>
      </c>
      <c r="D16" s="27" t="s">
        <v>27</v>
      </c>
      <c r="E16" s="28" t="s">
        <v>28</v>
      </c>
      <c r="F16" s="29">
        <v>2.99</v>
      </c>
      <c r="G16" s="29">
        <v>60</v>
      </c>
      <c r="H16" s="29">
        <v>7.0000000000000007E-2</v>
      </c>
      <c r="I16" s="29">
        <v>0.02</v>
      </c>
      <c r="J16" s="30">
        <v>15</v>
      </c>
    </row>
    <row r="17" spans="1:10" x14ac:dyDescent="0.25">
      <c r="A17" s="3"/>
      <c r="B17" s="26" t="s">
        <v>29</v>
      </c>
      <c r="C17" s="27" t="s">
        <v>30</v>
      </c>
      <c r="D17" s="27" t="s">
        <v>31</v>
      </c>
      <c r="E17" s="28">
        <v>32.5</v>
      </c>
      <c r="F17" s="29">
        <v>1.25</v>
      </c>
      <c r="G17" s="29">
        <f>229.7*0.325</f>
        <v>74.652500000000003</v>
      </c>
      <c r="H17" s="32">
        <f>6.7*0.325</f>
        <v>2.1775000000000002</v>
      </c>
      <c r="I17" s="32">
        <f>1.1*0.325</f>
        <v>0.35750000000000004</v>
      </c>
      <c r="J17" s="33">
        <f>48.3*0.325</f>
        <v>15.6975</v>
      </c>
    </row>
    <row r="18" spans="1:10" ht="30.75" thickBot="1" x14ac:dyDescent="0.3">
      <c r="A18" s="3"/>
      <c r="B18" s="37" t="s">
        <v>32</v>
      </c>
      <c r="C18" s="38" t="s">
        <v>33</v>
      </c>
      <c r="D18" s="38" t="s">
        <v>44</v>
      </c>
      <c r="E18" s="39">
        <v>85</v>
      </c>
      <c r="F18" s="40">
        <v>24.4</v>
      </c>
      <c r="G18" s="59">
        <f>38*0.85</f>
        <v>32.299999999999997</v>
      </c>
      <c r="H18" s="59">
        <f>0.8*0.85</f>
        <v>0.68</v>
      </c>
      <c r="I18" s="59">
        <f>0.2*0.85</f>
        <v>0.17</v>
      </c>
      <c r="J18" s="60">
        <f>7.5*0.85</f>
        <v>6.375</v>
      </c>
    </row>
    <row r="19" spans="1:10" x14ac:dyDescent="0.25">
      <c r="A19" s="3"/>
      <c r="B19" s="26"/>
      <c r="C19" s="27"/>
      <c r="D19" s="27"/>
      <c r="E19" s="28"/>
      <c r="F19" s="29"/>
      <c r="G19" s="29"/>
      <c r="H19" s="32"/>
      <c r="I19" s="32"/>
      <c r="J19" s="33"/>
    </row>
    <row r="20" spans="1:10" x14ac:dyDescent="0.25">
      <c r="A20" s="3"/>
      <c r="B20" s="36"/>
      <c r="C20" s="1"/>
      <c r="D20" s="21"/>
      <c r="E20" s="9"/>
      <c r="F20" s="15"/>
      <c r="G20" s="9"/>
      <c r="H20" s="9"/>
      <c r="I20" s="9"/>
      <c r="J20" s="10"/>
    </row>
    <row r="21" spans="1:10" ht="15.75" thickBot="1" x14ac:dyDescent="0.3">
      <c r="A21" s="4"/>
      <c r="B21" s="35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2023-01-27T10:10:23Z</dcterms:modified>
</cp:coreProperties>
</file>