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I17" i="1"/>
  <c r="H17" i="1"/>
  <c r="G17" i="1"/>
  <c r="J15" i="1"/>
  <c r="I15" i="1"/>
  <c r="H15" i="1"/>
  <c r="G15" i="1"/>
  <c r="J14" i="1"/>
  <c r="I14" i="1"/>
  <c r="H14" i="1"/>
  <c r="G14" i="1"/>
  <c r="J13" i="1"/>
  <c r="I13" i="1"/>
  <c r="H13" i="1"/>
  <c r="G13" i="1"/>
  <c r="J9" i="1"/>
  <c r="I9" i="1"/>
  <c r="H9" i="1"/>
  <c r="G9" i="1"/>
  <c r="J8" i="1"/>
  <c r="I8" i="1"/>
  <c r="H8" i="1"/>
  <c r="G8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<sst xmlns="http://schemas.openxmlformats.org/spreadsheetml/2006/main" count="57" uniqueCount="51">
  <si>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</si>
  <si>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</si>
  <si>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</si>
  <si>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</si>
  <si>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</si>
  <si>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</si>
  <si>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</si>
  <si>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</si>
  <si>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</si>
  <si>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</si>
  <si>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</si>
  <si>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</si>
  <si>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</si>
  <si>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</si>
  <si>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</si>
  <si>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</si>
  <si>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</si>
  <si>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Закуска</t>
  </si>
  <si>
    <t>Горячее блюдо</t>
  </si>
  <si>
    <t>Гарнир</t>
  </si>
  <si>
    <t>Хлеб</t>
  </si>
  <si>
    <t>ТТК№5</t>
  </si>
  <si>
    <t>Батон "Домашний"</t>
  </si>
  <si>
    <t>Первое блюдо</t>
  </si>
  <si>
    <t>250/10/2</t>
  </si>
  <si>
    <t>Мучное изделие</t>
  </si>
  <si>
    <t>№250-2015г.</t>
  </si>
  <si>
    <t>Бефстроганов</t>
  </si>
  <si>
    <t>№304-2015г.</t>
  </si>
  <si>
    <t>Рис отварной</t>
  </si>
  <si>
    <t>Горячий напиток</t>
  </si>
  <si>
    <t>№425-2015г.</t>
  </si>
  <si>
    <t>Булочка дорожная</t>
  </si>
  <si>
    <t>№45-2015г.</t>
  </si>
  <si>
    <t>Салат из белокочанной капусты с морковью</t>
  </si>
  <si>
    <t>№111-2015г.</t>
  </si>
  <si>
    <t>Суп с макаронными изделиями с цыплёнком и зеленью</t>
  </si>
  <si>
    <t>№259-2015г.</t>
  </si>
  <si>
    <t>Жаркое по-домашнему из свинины</t>
  </si>
  <si>
    <t>50/125</t>
  </si>
  <si>
    <t>Фрукт</t>
  </si>
  <si>
    <t>№338-2015г.</t>
  </si>
  <si>
    <t>40/40</t>
  </si>
  <si>
    <t>№306-2015г.</t>
  </si>
  <si>
    <t xml:space="preserve">Бобовые отварные (кукуруза сахарная консервированная) </t>
  </si>
  <si>
    <t>№686-2004г.</t>
  </si>
  <si>
    <t>Чай с лимоном</t>
  </si>
  <si>
    <t>200/15/7</t>
  </si>
  <si>
    <t>№379-2015г.</t>
  </si>
  <si>
    <t>Кофейный напиток с молоком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</si>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</sst>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0" fillId="2" borderId="18" xfId="0" applyFill="1" applyBorder="1" applyProtection="1">
      <protection locked="0"/>
    </xf>
    <xf numFmtId="2" fontId="3" fillId="0" borderId="5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0" fontId="0" fillId="2" borderId="17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</cellXfs>
  <cellStyles count="9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3" sqref="B13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13</v>
      </c>
      <c r="F1" s="14"/>
      <c r="I1" t="s">
        <v>1</v>
      </c>
      <c r="J1" s="13">
        <v>44973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43" t="s">
        <v>17</v>
      </c>
      <c r="C4" s="44" t="s">
        <v>43</v>
      </c>
      <c r="D4" s="44" t="s">
        <v>44</v>
      </c>
      <c r="E4" s="19">
        <v>15</v>
      </c>
      <c r="F4" s="20">
        <v>9.58</v>
      </c>
      <c r="G4" s="20">
        <f>736*0.015</f>
        <v>11.04</v>
      </c>
      <c r="H4" s="20">
        <f>20.55*0.015</f>
        <v>0.30825000000000002</v>
      </c>
      <c r="I4" s="20">
        <f>29.1*0.015</f>
        <v>0.4365</v>
      </c>
      <c r="J4" s="28">
        <f>97.89*0.015</f>
        <v>1.46835</v>
      </c>
    </row>
    <row r="5" spans="1:10" ht="30" x14ac:dyDescent="0.25">
      <c r="A5" s="3"/>
      <c r="B5" s="21" t="s">
        <v>18</v>
      </c>
      <c r="C5" s="22" t="s">
        <v>26</v>
      </c>
      <c r="D5" s="22" t="s">
        <v>27</v>
      </c>
      <c r="E5" s="23" t="s">
        <v>42</v>
      </c>
      <c r="F5" s="24">
        <v>65.92</v>
      </c>
      <c r="G5" s="26">
        <f>290*0.8</f>
        <v>232</v>
      </c>
      <c r="H5" s="26">
        <f>15.2*0.8</f>
        <v>12.16</v>
      </c>
      <c r="I5" s="26">
        <f>23.1*0.8</f>
        <v>18.48</v>
      </c>
      <c r="J5" s="27">
        <f>5.12*0.8</f>
        <v>4.0960000000000001</v>
      </c>
    </row>
    <row r="6" spans="1:10" ht="30" x14ac:dyDescent="0.25">
      <c r="A6" s="3"/>
      <c r="B6" s="21" t="s">
        <v>19</v>
      </c>
      <c r="C6" s="22" t="s">
        <v>28</v>
      </c>
      <c r="D6" s="22" t="s">
        <v>29</v>
      </c>
      <c r="E6" s="23">
        <v>120</v>
      </c>
      <c r="F6" s="24">
        <v>11.95</v>
      </c>
      <c r="G6" s="24">
        <f>1398*0.12</f>
        <v>167.76</v>
      </c>
      <c r="H6" s="24">
        <f>24.34*0.12</f>
        <v>2.9207999999999998</v>
      </c>
      <c r="I6" s="24">
        <f>35.83*0.12</f>
        <v>4.2995999999999999</v>
      </c>
      <c r="J6" s="25">
        <f>244.56*0.12</f>
        <v>29.347200000000001</v>
      </c>
    </row>
    <row r="7" spans="1:10" ht="30" x14ac:dyDescent="0.25">
      <c r="A7" s="3"/>
      <c r="B7" s="21" t="s">
        <v>30</v>
      </c>
      <c r="C7" s="22" t="s">
        <v>45</v>
      </c>
      <c r="D7" s="22" t="s">
        <v>46</v>
      </c>
      <c r="E7" s="23" t="s">
        <v>47</v>
      </c>
      <c r="F7" s="24">
        <v>5.03</v>
      </c>
      <c r="G7" s="24">
        <v>62</v>
      </c>
      <c r="H7" s="24">
        <v>0.13</v>
      </c>
      <c r="I7" s="24">
        <v>0.02</v>
      </c>
      <c r="J7" s="25">
        <v>15.2</v>
      </c>
    </row>
    <row r="8" spans="1:10" ht="30" x14ac:dyDescent="0.25">
      <c r="A8" s="3"/>
      <c r="B8" s="21" t="s">
        <v>25</v>
      </c>
      <c r="C8" s="22" t="s">
        <v>31</v>
      </c>
      <c r="D8" s="22" t="s">
        <v>32</v>
      </c>
      <c r="E8" s="23">
        <v>50</v>
      </c>
      <c r="F8" s="24">
        <v>3.57</v>
      </c>
      <c r="G8" s="24">
        <f>160.5/5*5</f>
        <v>160.5</v>
      </c>
      <c r="H8" s="24">
        <f>3.39/5*5</f>
        <v>3.39</v>
      </c>
      <c r="I8" s="24">
        <f>6.98/5*5</f>
        <v>6.98</v>
      </c>
      <c r="J8" s="25">
        <f>21.07/5*5</f>
        <v>21.07</v>
      </c>
    </row>
    <row r="9" spans="1:10" ht="15.75" thickBot="1" x14ac:dyDescent="0.3">
      <c r="A9" s="3"/>
      <c r="B9" s="37" t="s">
        <v>20</v>
      </c>
      <c r="C9" s="38" t="s">
        <v>21</v>
      </c>
      <c r="D9" s="38" t="s">
        <v>22</v>
      </c>
      <c r="E9" s="39">
        <v>28.5</v>
      </c>
      <c r="F9" s="40">
        <v>1.1000000000000001</v>
      </c>
      <c r="G9" s="40">
        <f>229.7*0.285</f>
        <v>65.464499999999987</v>
      </c>
      <c r="H9" s="41">
        <f>6.7*0.285</f>
        <v>1.9095</v>
      </c>
      <c r="I9" s="41">
        <f>1.1*0.285</f>
        <v>0.3135</v>
      </c>
      <c r="J9" s="42">
        <f>48.3*0.285</f>
        <v>13.765499999999998</v>
      </c>
    </row>
    <row r="10" spans="1:10" x14ac:dyDescent="0.25">
      <c r="A10" s="2" t="s">
        <v>11</v>
      </c>
      <c r="B10" s="29"/>
      <c r="C10" s="30"/>
      <c r="D10" s="30"/>
      <c r="E10" s="19"/>
      <c r="F10" s="20"/>
      <c r="G10" s="20"/>
      <c r="H10" s="34"/>
      <c r="I10" s="34"/>
      <c r="J10" s="35"/>
    </row>
    <row r="11" spans="1:10" x14ac:dyDescent="0.25">
      <c r="A11" s="3"/>
      <c r="B11" s="36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33"/>
      <c r="C12" s="5"/>
      <c r="D12" s="18"/>
      <c r="E12" s="11"/>
      <c r="F12" s="16"/>
      <c r="G12" s="11"/>
      <c r="H12" s="11"/>
      <c r="I12" s="11"/>
      <c r="J12" s="12"/>
    </row>
    <row r="13" spans="1:10" ht="30" x14ac:dyDescent="0.25">
      <c r="A13" s="3" t="s">
        <v>12</v>
      </c>
      <c r="B13" s="29" t="s">
        <v>17</v>
      </c>
      <c r="C13" s="30" t="s">
        <v>33</v>
      </c>
      <c r="D13" s="30" t="s">
        <v>34</v>
      </c>
      <c r="E13" s="19">
        <v>60</v>
      </c>
      <c r="F13" s="20">
        <v>3.37</v>
      </c>
      <c r="G13" s="20">
        <f>604*0.06</f>
        <v>36.24</v>
      </c>
      <c r="H13" s="20">
        <f>13.12*0.06</f>
        <v>0.7871999999999999</v>
      </c>
      <c r="I13" s="20">
        <f>32.49*0.06</f>
        <v>1.9494</v>
      </c>
      <c r="J13" s="28">
        <f>64.66*0.06</f>
        <v>3.8795999999999995</v>
      </c>
    </row>
    <row r="14" spans="1:10" ht="30" x14ac:dyDescent="0.25">
      <c r="A14" s="3"/>
      <c r="B14" s="21" t="s">
        <v>23</v>
      </c>
      <c r="C14" s="22" t="s">
        <v>35</v>
      </c>
      <c r="D14" s="22" t="s">
        <v>36</v>
      </c>
      <c r="E14" s="23" t="s">
        <v>24</v>
      </c>
      <c r="F14" s="24">
        <v>14.59</v>
      </c>
      <c r="G14" s="24">
        <f>468*0.25+211*0.1</f>
        <v>138.1</v>
      </c>
      <c r="H14" s="24">
        <f>9.54*0.25+21.1*0.1</f>
        <v>4.4950000000000001</v>
      </c>
      <c r="I14" s="24">
        <f>20.31*0.25+13.6*0.1</f>
        <v>6.4375</v>
      </c>
      <c r="J14" s="25">
        <f>51.98*0.25+0</f>
        <v>12.994999999999999</v>
      </c>
    </row>
    <row r="15" spans="1:10" ht="30" x14ac:dyDescent="0.25">
      <c r="A15" s="3"/>
      <c r="B15" s="21" t="s">
        <v>18</v>
      </c>
      <c r="C15" s="22" t="s">
        <v>37</v>
      </c>
      <c r="D15" s="22" t="s">
        <v>38</v>
      </c>
      <c r="E15" s="23" t="s">
        <v>39</v>
      </c>
      <c r="F15" s="24">
        <v>50.64</v>
      </c>
      <c r="G15" s="26">
        <f>383</f>
        <v>383</v>
      </c>
      <c r="H15" s="26">
        <f>12.3</f>
        <v>12.3</v>
      </c>
      <c r="I15" s="26">
        <f>29.5</f>
        <v>29.5</v>
      </c>
      <c r="J15" s="27">
        <f>16.58</f>
        <v>16.579999999999998</v>
      </c>
    </row>
    <row r="16" spans="1:10" ht="30" x14ac:dyDescent="0.25">
      <c r="A16" s="3"/>
      <c r="B16" s="21" t="s">
        <v>30</v>
      </c>
      <c r="C16" s="22" t="s">
        <v>48</v>
      </c>
      <c r="D16" s="22" t="s">
        <v>49</v>
      </c>
      <c r="E16" s="23">
        <v>200</v>
      </c>
      <c r="F16" s="24">
        <v>9.07</v>
      </c>
      <c r="G16" s="24">
        <v>100.6</v>
      </c>
      <c r="H16" s="24">
        <v>3.17</v>
      </c>
      <c r="I16" s="24">
        <v>2.68</v>
      </c>
      <c r="J16" s="25">
        <v>15.95</v>
      </c>
    </row>
    <row r="17" spans="1:10" x14ac:dyDescent="0.25">
      <c r="A17" s="3"/>
      <c r="B17" s="21" t="s">
        <v>20</v>
      </c>
      <c r="C17" s="22" t="s">
        <v>21</v>
      </c>
      <c r="D17" s="22" t="s">
        <v>22</v>
      </c>
      <c r="E17" s="23">
        <v>26.5</v>
      </c>
      <c r="F17" s="24">
        <v>1.02</v>
      </c>
      <c r="G17" s="24">
        <f>229.7*0.265</f>
        <v>60.8705</v>
      </c>
      <c r="H17" s="31">
        <f>6.7*0.265</f>
        <v>1.7755000000000001</v>
      </c>
      <c r="I17" s="31">
        <f>1.1*0.265</f>
        <v>0.29150000000000004</v>
      </c>
      <c r="J17" s="32">
        <f>48.3*0.265</f>
        <v>12.7995</v>
      </c>
    </row>
    <row r="18" spans="1:10" ht="30.75" thickBot="1" x14ac:dyDescent="0.3">
      <c r="A18" s="3"/>
      <c r="B18" s="37" t="s">
        <v>40</v>
      </c>
      <c r="C18" s="38" t="s">
        <v>41</v>
      </c>
      <c r="D18" s="38" t="s">
        <v>50</v>
      </c>
      <c r="E18" s="50">
        <v>160</v>
      </c>
      <c r="F18" s="41">
        <v>18.46</v>
      </c>
      <c r="G18" s="51">
        <f>47*1.6</f>
        <v>75.2</v>
      </c>
      <c r="H18" s="40">
        <f>0.4*1.6</f>
        <v>0.64000000000000012</v>
      </c>
      <c r="I18" s="40">
        <f>0.4*1.6</f>
        <v>0.64000000000000012</v>
      </c>
      <c r="J18" s="52">
        <f>9.8*1.6</f>
        <v>15.680000000000001</v>
      </c>
    </row>
    <row r="19" spans="1:10" x14ac:dyDescent="0.25">
      <c r="A19" s="3"/>
      <c r="B19" s="29"/>
      <c r="C19" s="30"/>
      <c r="D19" s="30"/>
      <c r="E19" s="45"/>
      <c r="F19" s="34"/>
      <c r="G19" s="46"/>
      <c r="H19" s="20"/>
      <c r="I19" s="20"/>
      <c r="J19" s="28"/>
    </row>
    <row r="20" spans="1:10" x14ac:dyDescent="0.25">
      <c r="A20" s="3"/>
      <c r="B20" s="36"/>
      <c r="C20" s="1"/>
      <c r="D20" s="17"/>
      <c r="E20" s="9"/>
      <c r="F20" s="15"/>
      <c r="G20" s="9"/>
      <c r="H20" s="9"/>
      <c r="I20" s="9"/>
      <c r="J20" s="10"/>
    </row>
    <row r="21" spans="1:10" ht="15.75" thickBot="1" x14ac:dyDescent="0.3">
      <c r="A21" s="4"/>
      <c r="B21" s="33"/>
      <c r="C21" s="5"/>
      <c r="D21" s="18"/>
      <c r="E21" s="11"/>
      <c r="F21" s="16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2023-02-15T09:24:25Z</dcterms:modified>
</cp:coreProperties>
</file>