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<sst xmlns="http://schemas.openxmlformats.org/spreadsheetml/2006/main" count="56" uniqueCount="50">
  <si>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</si>
  <si>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</si>
  <si>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</si>
  <si>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</si>
  <si>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</si>
  <si>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</si>
  <si>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</si>
  <si>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</si>
  <si>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</si>
  <si>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</si>
  <si>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</si>
  <si>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</si>
  <si>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</si>
  <si>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</si>
  <si>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</si>
  <si>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</si>
  <si>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</si>
  <si>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Закуска</t>
  </si>
  <si>
    <t>ТТК №54</t>
  </si>
  <si>
    <t>Бутерброд с красной рыбой сл/с</t>
  </si>
  <si>
    <t>15/25</t>
  </si>
  <si>
    <t>Горячее блюдо</t>
  </si>
  <si>
    <t>№295-2015г.</t>
  </si>
  <si>
    <t>Котлета рубленая из бройлер-цыплят</t>
  </si>
  <si>
    <t>Гарнир</t>
  </si>
  <si>
    <t>№304-2015г.</t>
  </si>
  <si>
    <t>Рис отварной</t>
  </si>
  <si>
    <t>Горячий напиток</t>
  </si>
  <si>
    <t>№686-2004г.</t>
  </si>
  <si>
    <t>Чай с лимоном</t>
  </si>
  <si>
    <t>200/15/7</t>
  </si>
  <si>
    <t>Хлеб</t>
  </si>
  <si>
    <t>ТТК№5</t>
  </si>
  <si>
    <t>Батон "Домашний"</t>
  </si>
  <si>
    <t>№71-2015г.</t>
  </si>
  <si>
    <t>Овощи натуральные свежие (помидоры)</t>
  </si>
  <si>
    <t>Первое блюдо</t>
  </si>
  <si>
    <t>№88-2015г.</t>
  </si>
  <si>
    <t>Щи из свежей капусты с картофелем со сметаной и зеленью</t>
  </si>
  <si>
    <t>250/10/2</t>
  </si>
  <si>
    <t>ТТК №18</t>
  </si>
  <si>
    <t>Филе цыплёнка запечённое</t>
  </si>
  <si>
    <t>№312-2015г.</t>
  </si>
  <si>
    <t>Пюре картофельное</t>
  </si>
  <si>
    <t>Напиток (сладкое блюдо)</t>
  </si>
  <si>
    <t>№342-2015г.</t>
  </si>
  <si>
    <t>Компот из свежих яблок</t>
  </si>
  <si>
    <t>Кондитерское изделие</t>
  </si>
  <si>
    <t>ПР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</si>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</sst>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2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5" fillId="0" borderId="23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right" vertical="center" wrapText="1"/>
    </xf>
    <xf numFmtId="2" fontId="5" fillId="0" borderId="23" xfId="0" applyNumberFormat="1" applyFont="1" applyBorder="1" applyAlignment="1">
      <alignment horizontal="right" vertical="center" wrapText="1"/>
    </xf>
    <xf numFmtId="2" fontId="5" fillId="0" borderId="24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6" xfId="1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vertical="center" wrapText="1"/>
    </xf>
    <xf numFmtId="2" fontId="5" fillId="0" borderId="21" xfId="0" applyNumberFormat="1" applyFont="1" applyBorder="1" applyAlignment="1">
      <alignment vertical="center" wrapText="1"/>
    </xf>
    <xf numFmtId="0" fontId="7" fillId="2" borderId="16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1" fontId="7" fillId="2" borderId="6" xfId="0" applyNumberFormat="1" applyFont="1" applyFill="1" applyBorder="1" applyProtection="1">
      <protection locked="0"/>
    </xf>
    <xf numFmtId="0" fontId="7" fillId="2" borderId="18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" fontId="7" fillId="2" borderId="14" xfId="0" applyNumberFormat="1" applyFont="1" applyFill="1" applyBorder="1" applyProtection="1">
      <protection locked="0"/>
    </xf>
    <xf numFmtId="2" fontId="7" fillId="2" borderId="14" xfId="0" applyNumberFormat="1" applyFont="1" applyFill="1" applyBorder="1" applyProtection="1">
      <protection locked="0"/>
    </xf>
    <xf numFmtId="1" fontId="7" fillId="2" borderId="15" xfId="0" applyNumberFormat="1" applyFont="1" applyFill="1" applyBorder="1" applyProtection="1">
      <protection locked="0"/>
    </xf>
    <xf numFmtId="0" fontId="5" fillId="0" borderId="23" xfId="0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right" vertical="center" wrapText="1"/>
    </xf>
    <xf numFmtId="2" fontId="6" fillId="0" borderId="1" xfId="2" applyNumberFormat="1" applyFont="1" applyBorder="1" applyAlignment="1">
      <alignment horizontal="right" vertical="center" wrapText="1"/>
    </xf>
    <xf numFmtId="2" fontId="6" fillId="0" borderId="6" xfId="2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7" fillId="2" borderId="1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" fontId="7" fillId="2" borderId="8" xfId="0" applyNumberFormat="1" applyFont="1" applyFill="1" applyBorder="1" applyProtection="1">
      <protection locked="0"/>
    </xf>
    <xf numFmtId="2" fontId="7" fillId="2" borderId="8" xfId="0" applyNumberFormat="1" applyFont="1" applyFill="1" applyBorder="1" applyProtection="1">
      <protection locked="0"/>
    </xf>
    <xf numFmtId="1" fontId="7" fillId="2" borderId="9" xfId="0" applyNumberFormat="1" applyFont="1" applyFill="1" applyBorder="1" applyProtection="1">
      <protection locked="0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4" sqref="C4: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13</v>
      </c>
      <c r="F1" s="8"/>
      <c r="I1" t="s">
        <v>1</v>
      </c>
      <c r="J1" s="7">
        <v>44978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8" t="s">
        <v>17</v>
      </c>
      <c r="C4" s="19" t="s">
        <v>18</v>
      </c>
      <c r="D4" s="23" t="s">
        <v>19</v>
      </c>
      <c r="E4" s="24" t="s">
        <v>20</v>
      </c>
      <c r="F4" s="25">
        <v>46.3</v>
      </c>
      <c r="G4" s="25">
        <f>202*0.15+229.7*0.25</f>
        <v>87.724999999999994</v>
      </c>
      <c r="H4" s="25">
        <f>22.5*0.15+6.7*0.25</f>
        <v>5.05</v>
      </c>
      <c r="I4" s="25">
        <f>12.5*0.15+1.1*0.25</f>
        <v>2.15</v>
      </c>
      <c r="J4" s="26">
        <f>0+48.3*0.25</f>
        <v>12.074999999999999</v>
      </c>
    </row>
    <row r="5" spans="1:10" ht="31.5" x14ac:dyDescent="0.25">
      <c r="A5" s="2"/>
      <c r="B5" s="27" t="s">
        <v>21</v>
      </c>
      <c r="C5" s="11" t="s">
        <v>22</v>
      </c>
      <c r="D5" s="12" t="s">
        <v>23</v>
      </c>
      <c r="E5" s="29">
        <v>75</v>
      </c>
      <c r="F5" s="30">
        <v>32.85</v>
      </c>
      <c r="G5" s="31">
        <f>161*1.5</f>
        <v>241.5</v>
      </c>
      <c r="H5" s="32">
        <f>7.61*1.5</f>
        <v>11.415000000000001</v>
      </c>
      <c r="I5" s="32">
        <f>11.1*1.5</f>
        <v>16.649999999999999</v>
      </c>
      <c r="J5" s="33">
        <f>7.66*1.5</f>
        <v>11.49</v>
      </c>
    </row>
    <row r="6" spans="1:10" ht="30" x14ac:dyDescent="0.25">
      <c r="A6" s="2"/>
      <c r="B6" s="27" t="s">
        <v>24</v>
      </c>
      <c r="C6" s="11" t="s">
        <v>25</v>
      </c>
      <c r="D6" s="28" t="s">
        <v>26</v>
      </c>
      <c r="E6" s="29">
        <v>120</v>
      </c>
      <c r="F6" s="30">
        <v>11.94</v>
      </c>
      <c r="G6" s="30">
        <f>1398*0.12</f>
        <v>167.76</v>
      </c>
      <c r="H6" s="30">
        <f>24.34*0.12</f>
        <v>2.9207999999999998</v>
      </c>
      <c r="I6" s="30">
        <f>35.83*0.12</f>
        <v>4.2995999999999999</v>
      </c>
      <c r="J6" s="34">
        <f>244.56*0.12</f>
        <v>29.347200000000001</v>
      </c>
    </row>
    <row r="7" spans="1:10" ht="31.5" x14ac:dyDescent="0.25">
      <c r="A7" s="2"/>
      <c r="B7" s="27" t="s">
        <v>27</v>
      </c>
      <c r="C7" s="11" t="s">
        <v>28</v>
      </c>
      <c r="D7" s="28" t="s">
        <v>29</v>
      </c>
      <c r="E7" s="29" t="s">
        <v>30</v>
      </c>
      <c r="F7" s="30">
        <v>4.43</v>
      </c>
      <c r="G7" s="30">
        <v>62</v>
      </c>
      <c r="H7" s="30">
        <v>0.13</v>
      </c>
      <c r="I7" s="30">
        <v>0.02</v>
      </c>
      <c r="J7" s="34">
        <v>15.2</v>
      </c>
    </row>
    <row r="8" spans="1:10" ht="15.75" x14ac:dyDescent="0.25">
      <c r="A8" s="2"/>
      <c r="B8" s="27" t="s">
        <v>31</v>
      </c>
      <c r="C8" s="11" t="s">
        <v>32</v>
      </c>
      <c r="D8" s="28" t="s">
        <v>33</v>
      </c>
      <c r="E8" s="29">
        <v>42</v>
      </c>
      <c r="F8" s="30">
        <v>1.63</v>
      </c>
      <c r="G8" s="30">
        <f>229.7*0.42</f>
        <v>96.47399999999999</v>
      </c>
      <c r="H8" s="35">
        <f>6.7*0.42</f>
        <v>2.8140000000000001</v>
      </c>
      <c r="I8" s="35">
        <f>1.1*0.42</f>
        <v>0.46200000000000002</v>
      </c>
      <c r="J8" s="36">
        <f>48.3*0.42</f>
        <v>20.285999999999998</v>
      </c>
    </row>
    <row r="9" spans="1:10" ht="15.75" x14ac:dyDescent="0.25">
      <c r="A9" s="2"/>
      <c r="B9" s="27"/>
      <c r="C9" s="11"/>
      <c r="D9" s="28"/>
      <c r="E9" s="29"/>
      <c r="F9" s="30"/>
      <c r="G9" s="30"/>
      <c r="H9" s="35"/>
      <c r="I9" s="35"/>
      <c r="J9" s="36"/>
    </row>
    <row r="10" spans="1:10" ht="16.5" thickBot="1" x14ac:dyDescent="0.3">
      <c r="A10" s="2"/>
      <c r="B10" s="37"/>
      <c r="C10" s="10"/>
      <c r="D10" s="38"/>
      <c r="E10" s="39"/>
      <c r="F10" s="40"/>
      <c r="G10" s="40"/>
      <c r="H10" s="41"/>
      <c r="I10" s="41"/>
      <c r="J10" s="42"/>
    </row>
    <row r="11" spans="1:10" ht="15.75" x14ac:dyDescent="0.25">
      <c r="A11" s="1" t="s">
        <v>11</v>
      </c>
      <c r="B11" s="43"/>
      <c r="C11" s="9"/>
      <c r="D11" s="44"/>
      <c r="E11" s="45"/>
      <c r="F11" s="46"/>
      <c r="G11" s="46"/>
      <c r="H11" s="47"/>
      <c r="I11" s="47"/>
      <c r="J11" s="48"/>
    </row>
    <row r="12" spans="1:10" ht="15.75" x14ac:dyDescent="0.25">
      <c r="A12" s="2"/>
      <c r="B12" s="49"/>
      <c r="C12" s="20"/>
      <c r="D12" s="50"/>
      <c r="E12" s="51"/>
      <c r="F12" s="52"/>
      <c r="G12" s="51"/>
      <c r="H12" s="51"/>
      <c r="I12" s="51"/>
      <c r="J12" s="53"/>
    </row>
    <row r="13" spans="1:10" ht="16.5" thickBot="1" x14ac:dyDescent="0.3">
      <c r="A13" s="3"/>
      <c r="B13" s="54"/>
      <c r="C13" s="21"/>
      <c r="D13" s="55"/>
      <c r="E13" s="56"/>
      <c r="F13" s="57"/>
      <c r="G13" s="56"/>
      <c r="H13" s="56"/>
      <c r="I13" s="56"/>
      <c r="J13" s="58"/>
    </row>
    <row r="14" spans="1:10" ht="30" x14ac:dyDescent="0.25">
      <c r="A14" s="2" t="s">
        <v>12</v>
      </c>
      <c r="B14" s="18" t="s">
        <v>17</v>
      </c>
      <c r="C14" s="19" t="s">
        <v>34</v>
      </c>
      <c r="D14" s="23" t="s">
        <v>35</v>
      </c>
      <c r="E14" s="59">
        <v>30</v>
      </c>
      <c r="F14" s="25">
        <v>10.91</v>
      </c>
      <c r="G14" s="25">
        <f>11/50*30</f>
        <v>6.6</v>
      </c>
      <c r="H14" s="25">
        <f>0.55/50*30</f>
        <v>0.33</v>
      </c>
      <c r="I14" s="25">
        <f>0.1/50*30</f>
        <v>0.06</v>
      </c>
      <c r="J14" s="26">
        <f>1.9/50*30</f>
        <v>1.1399999999999999</v>
      </c>
    </row>
    <row r="15" spans="1:10" ht="31.5" x14ac:dyDescent="0.25">
      <c r="A15" s="2"/>
      <c r="B15" s="27" t="s">
        <v>36</v>
      </c>
      <c r="C15" s="11" t="s">
        <v>37</v>
      </c>
      <c r="D15" s="28" t="s">
        <v>38</v>
      </c>
      <c r="E15" s="29" t="s">
        <v>39</v>
      </c>
      <c r="F15" s="30">
        <v>11.57</v>
      </c>
      <c r="G15" s="30">
        <f>359*0.25+162*0.1</f>
        <v>105.95</v>
      </c>
      <c r="H15" s="30">
        <f>7.06*0.25+2.6*0.1</f>
        <v>2.0249999999999999</v>
      </c>
      <c r="I15" s="30">
        <f>19.8*0.25+15*0.1</f>
        <v>6.45</v>
      </c>
      <c r="J15" s="34">
        <f>31.61*0.25+3.6*0.1</f>
        <v>8.2624999999999993</v>
      </c>
    </row>
    <row r="16" spans="1:10" ht="31.5" x14ac:dyDescent="0.25">
      <c r="A16" s="2"/>
      <c r="B16" s="27" t="s">
        <v>21</v>
      </c>
      <c r="C16" s="11" t="s">
        <v>40</v>
      </c>
      <c r="D16" s="28" t="s">
        <v>41</v>
      </c>
      <c r="E16" s="29">
        <v>50</v>
      </c>
      <c r="F16" s="30">
        <v>40.14</v>
      </c>
      <c r="G16" s="31">
        <f>129.15*1</f>
        <v>129.15</v>
      </c>
      <c r="H16" s="31">
        <f>17.2*1</f>
        <v>17.2</v>
      </c>
      <c r="I16" s="31">
        <f>3.8*1</f>
        <v>3.8</v>
      </c>
      <c r="J16" s="60">
        <f>6.6*1</f>
        <v>6.6</v>
      </c>
    </row>
    <row r="17" spans="1:10" ht="30" x14ac:dyDescent="0.25">
      <c r="A17" s="2"/>
      <c r="B17" s="27" t="s">
        <v>24</v>
      </c>
      <c r="C17" s="13" t="s">
        <v>42</v>
      </c>
      <c r="D17" s="14" t="s">
        <v>43</v>
      </c>
      <c r="E17" s="29">
        <v>150</v>
      </c>
      <c r="F17" s="30">
        <v>16.78</v>
      </c>
      <c r="G17" s="61">
        <f>915*0.15</f>
        <v>137.25</v>
      </c>
      <c r="H17" s="61">
        <f>20.43*0.15</f>
        <v>3.0644999999999998</v>
      </c>
      <c r="I17" s="61">
        <f>32.01*0.15</f>
        <v>4.8014999999999999</v>
      </c>
      <c r="J17" s="62">
        <f>136.26*0.15</f>
        <v>20.438999999999997</v>
      </c>
    </row>
    <row r="18" spans="1:10" ht="47.25" x14ac:dyDescent="0.25">
      <c r="A18" s="2"/>
      <c r="B18" s="27" t="s">
        <v>44</v>
      </c>
      <c r="C18" s="11" t="s">
        <v>45</v>
      </c>
      <c r="D18" s="28" t="s">
        <v>46</v>
      </c>
      <c r="E18" s="29">
        <v>200</v>
      </c>
      <c r="F18" s="30">
        <v>7.68</v>
      </c>
      <c r="G18" s="30">
        <f>573*0.2</f>
        <v>114.60000000000001</v>
      </c>
      <c r="H18" s="30">
        <f>0.8*0.2</f>
        <v>0.16000000000000003</v>
      </c>
      <c r="I18" s="30">
        <f>0.6*0.2</f>
        <v>0.12</v>
      </c>
      <c r="J18" s="34">
        <f>140.4*0.2</f>
        <v>28.080000000000002</v>
      </c>
    </row>
    <row r="19" spans="1:10" ht="47.25" x14ac:dyDescent="0.25">
      <c r="A19" s="2"/>
      <c r="B19" s="27" t="s">
        <v>47</v>
      </c>
      <c r="C19" s="11" t="s">
        <v>48</v>
      </c>
      <c r="D19" s="28" t="s">
        <v>49</v>
      </c>
      <c r="E19" s="63">
        <v>35</v>
      </c>
      <c r="F19" s="30">
        <v>8.2899999999999991</v>
      </c>
      <c r="G19" s="30">
        <f>350*0.35</f>
        <v>122.49999999999999</v>
      </c>
      <c r="H19" s="30">
        <f>5*0.35</f>
        <v>1.75</v>
      </c>
      <c r="I19" s="30">
        <f>6*0.35</f>
        <v>2.0999999999999996</v>
      </c>
      <c r="J19" s="34">
        <f>69*0.35</f>
        <v>24.15</v>
      </c>
    </row>
    <row r="20" spans="1:10" ht="15.75" x14ac:dyDescent="0.25">
      <c r="A20" s="2"/>
      <c r="B20" s="27" t="s">
        <v>31</v>
      </c>
      <c r="C20" s="11" t="s">
        <v>32</v>
      </c>
      <c r="D20" s="28" t="s">
        <v>33</v>
      </c>
      <c r="E20" s="29">
        <v>46</v>
      </c>
      <c r="F20" s="30">
        <v>1.78</v>
      </c>
      <c r="G20" s="30">
        <f>229.7*0.46</f>
        <v>105.66200000000001</v>
      </c>
      <c r="H20" s="35">
        <f>6.7*0.46</f>
        <v>3.0820000000000003</v>
      </c>
      <c r="I20" s="35">
        <f>1.1*0.46</f>
        <v>0.50600000000000012</v>
      </c>
      <c r="J20" s="36">
        <f>48.3*0.46</f>
        <v>22.218</v>
      </c>
    </row>
    <row r="21" spans="1:10" ht="15.75" x14ac:dyDescent="0.25">
      <c r="A21" s="2"/>
      <c r="B21" s="49"/>
      <c r="C21" s="20"/>
      <c r="D21" s="50"/>
      <c r="E21" s="51"/>
      <c r="F21" s="52"/>
      <c r="G21" s="51"/>
      <c r="H21" s="51"/>
      <c r="I21" s="51"/>
      <c r="J21" s="53"/>
    </row>
    <row r="22" spans="1:10" ht="16.5" thickBot="1" x14ac:dyDescent="0.3">
      <c r="A22" s="3"/>
      <c r="B22" s="64"/>
      <c r="C22" s="22"/>
      <c r="D22" s="65"/>
      <c r="E22" s="66"/>
      <c r="F22" s="67"/>
      <c r="G22" s="66"/>
      <c r="H22" s="66"/>
      <c r="I22" s="66"/>
      <c r="J22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2023-02-20T13:06:00Z</dcterms:modified>
</cp:coreProperties>
</file>