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6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J19" i="1"/>
  <c r="I19" i="1"/>
  <c r="H19" i="1"/>
  <c r="G19" i="1"/>
  <c r="J17" i="1"/>
  <c r="I17" i="1"/>
  <c r="H17" i="1"/>
  <c r="G17" i="1"/>
  <c r="J16" i="1"/>
  <c r="I16" i="1"/>
  <c r="H16" i="1"/>
  <c r="G16" i="1"/>
  <c r="J15" i="1"/>
  <c r="I15" i="1"/>
  <c r="H15" i="1"/>
  <c r="G15" i="1"/>
  <c r="J14" i="1"/>
  <c r="I14" i="1"/>
  <c r="H14" i="1"/>
  <c r="G14" i="1"/>
  <c r="J9" i="1"/>
  <c r="I9" i="1"/>
  <c r="H9" i="1"/>
  <c r="G9" i="1"/>
  <c r="J7" i="1"/>
  <c r="I7" i="1"/>
  <c r="H7" i="1"/>
  <c r="G7" i="1"/>
  <c r="J6" i="1"/>
  <c r="I6" i="1"/>
  <c r="H6" i="1"/>
  <c r="G6" i="1"/>
  <c r="J5" i="1"/>
  <c r="I5" i="1"/>
  <c r="H5" i="1"/>
  <c r="G5" i="1"/>
  <c r="J4" i="1"/>
  <c r="I4" i="1"/>
  <c r="H4" i="1"/>
  <c r="G4" i="1"/>
</calcChain>
</file>

<file path=xl/sharedStrings.xml><?xml version="1.0" encoding="utf-8"?>
<sst xmlns="http://schemas.openxmlformats.org/spreadsheetml/2006/main" count="59" uniqueCount="51">
  <si>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</si>
  <si>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</si>
  <si>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</si>
  <si>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</si>
  <si>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</si>
  <si>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</si>
  <si>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</si>
  <si>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</si>
  <si>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</si>
  <si>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</si>
  <si>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</si>
  <si>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</si>
  <si>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</si>
  <si>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</si>
  <si>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-</t>
  </si>
  <si>
    <t>№ рец.</t>
  </si>
  <si>
    <t>Выход, г</t>
  </si>
  <si>
    <t>Горячее блюдо</t>
  </si>
  <si>
    <t>Гарнир</t>
  </si>
  <si>
    <t>Хлеб</t>
  </si>
  <si>
    <t>Батон "Домашний"</t>
  </si>
  <si>
    <t>Первое блюдо</t>
  </si>
  <si>
    <t>Закуска</t>
  </si>
  <si>
    <t>ТТК№5</t>
  </si>
  <si>
    <t>Мучное изделие</t>
  </si>
  <si>
    <t>Горячий напиток</t>
  </si>
  <si>
    <t>ТТК №54</t>
  </si>
  <si>
    <t>Бутерброд с красной рыбой сл/с</t>
  </si>
  <si>
    <t>15/25</t>
  </si>
  <si>
    <t>№88-2015г.</t>
  </si>
  <si>
    <t>Щи из свежей капусты с картофелем со сметаной и зеленью</t>
  </si>
  <si>
    <t>250/10/2</t>
  </si>
  <si>
    <t>ТТК №13</t>
  </si>
  <si>
    <t>Картофель тушёный по-домашнему</t>
  </si>
  <si>
    <t>Напиток (сладкое блюдо)</t>
  </si>
  <si>
    <t>ТТК №50</t>
  </si>
  <si>
    <t>Блинчик с джемом</t>
  </si>
  <si>
    <t>№71-2015г.</t>
  </si>
  <si>
    <t>Овощи натуральные свежие (огурцы)</t>
  </si>
  <si>
    <t>№349-2015г.</t>
  </si>
  <si>
    <t>Компот из смеси сухофруктов</t>
  </si>
  <si>
    <t>ТТК №5</t>
  </si>
  <si>
    <t>№268-2015г.</t>
  </si>
  <si>
    <t>Котлета из свинины</t>
  </si>
  <si>
    <t>№304-2015г.</t>
  </si>
  <si>
    <t>Рис отварной</t>
  </si>
  <si>
    <t>ТТК №18</t>
  </si>
  <si>
    <t>Филе цыплёнка запечённое</t>
  </si>
  <si>
    <t>№686-2004г.</t>
  </si>
  <si>
    <t>Чай с лимоном</t>
  </si>
  <si>
    <t>200/15/7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</si>
</sst>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6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8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20" xfId="0" applyFont="1" applyBorder="1" applyAlignment="1">
      <alignment horizontal="right" vertical="center" wrapText="1"/>
    </xf>
    <xf numFmtId="2" fontId="4" fillId="0" borderId="20" xfId="0" applyNumberFormat="1" applyFont="1" applyBorder="1" applyAlignment="1">
      <alignment horizontal="right" vertical="center" wrapText="1"/>
    </xf>
    <xf numFmtId="2" fontId="4" fillId="0" borderId="20" xfId="0" applyNumberFormat="1" applyFont="1" applyBorder="1" applyAlignment="1">
      <alignment vertical="center" wrapText="1"/>
    </xf>
    <xf numFmtId="2" fontId="4" fillId="0" borderId="21" xfId="0" applyNumberFormat="1" applyFont="1" applyBorder="1" applyAlignment="1">
      <alignment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right" vertical="center" wrapText="1"/>
    </xf>
    <xf numFmtId="2" fontId="4" fillId="0" borderId="23" xfId="0" applyNumberFormat="1" applyFont="1" applyBorder="1" applyAlignment="1">
      <alignment horizontal="right" vertical="center" wrapText="1"/>
    </xf>
    <xf numFmtId="2" fontId="4" fillId="0" borderId="24" xfId="0" applyNumberFormat="1" applyFont="1" applyBorder="1" applyAlignment="1">
      <alignment horizontal="right" vertical="center" wrapText="1"/>
    </xf>
    <xf numFmtId="0" fontId="4" fillId="0" borderId="16" xfId="0" applyFont="1" applyBorder="1" applyAlignment="1">
      <alignment vertical="center" wrapText="1"/>
    </xf>
    <xf numFmtId="0" fontId="4" fillId="0" borderId="1" xfId="0" applyFont="1" applyBorder="1" applyAlignment="1">
      <alignment horizontal="right" vertical="center" wrapText="1"/>
    </xf>
    <xf numFmtId="2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2" fontId="4" fillId="0" borderId="6" xfId="0" applyNumberFormat="1" applyFont="1" applyBorder="1" applyAlignment="1">
      <alignment horizontal="right" vertical="center" wrapText="1"/>
    </xf>
    <xf numFmtId="0" fontId="4" fillId="0" borderId="1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8" xfId="0" applyFont="1" applyBorder="1" applyAlignment="1">
      <alignment horizontal="right" vertical="center" wrapText="1"/>
    </xf>
    <xf numFmtId="2" fontId="4" fillId="0" borderId="8" xfId="0" applyNumberFormat="1" applyFont="1" applyBorder="1" applyAlignment="1">
      <alignment horizontal="right" vertical="center" wrapText="1"/>
    </xf>
    <xf numFmtId="0" fontId="6" fillId="0" borderId="22" xfId="0" applyFont="1" applyBorder="1" applyAlignment="1">
      <alignment horizontal="left" vertical="center" wrapText="1"/>
    </xf>
    <xf numFmtId="2" fontId="5" fillId="0" borderId="1" xfId="0" applyNumberFormat="1" applyFont="1" applyBorder="1" applyAlignment="1">
      <alignment horizontal="right" vertical="center" wrapText="1"/>
    </xf>
    <xf numFmtId="2" fontId="5" fillId="0" borderId="6" xfId="0" applyNumberFormat="1" applyFont="1" applyBorder="1" applyAlignment="1">
      <alignment horizontal="right" vertical="center" wrapText="1"/>
    </xf>
    <xf numFmtId="0" fontId="4" fillId="0" borderId="22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2" fontId="4" fillId="0" borderId="8" xfId="0" applyNumberFormat="1" applyFont="1" applyBorder="1" applyAlignment="1">
      <alignment vertical="center" wrapText="1"/>
    </xf>
    <xf numFmtId="2" fontId="4" fillId="0" borderId="9" xfId="0" applyNumberFormat="1" applyFont="1" applyBorder="1" applyAlignment="1">
      <alignment vertical="center" wrapText="1"/>
    </xf>
    <xf numFmtId="49" fontId="4" fillId="0" borderId="23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4" fontId="5" fillId="0" borderId="6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horizontal="right" vertical="center" wrapText="1"/>
    </xf>
    <xf numFmtId="4" fontId="4" fillId="0" borderId="6" xfId="0" applyNumberFormat="1" applyFont="1" applyBorder="1" applyAlignment="1">
      <alignment horizontal="right" vertical="center" wrapText="1"/>
    </xf>
    <xf numFmtId="0" fontId="0" fillId="0" borderId="1" xfId="0" applyBorder="1"/>
    <xf numFmtId="0" fontId="0" fillId="0" borderId="17" xfId="0" applyBorder="1"/>
    <xf numFmtId="0" fontId="0" fillId="0" borderId="8" xfId="0" applyBorder="1"/>
    <xf numFmtId="0" fontId="0" fillId="0" borderId="9" xfId="0" applyBorder="1"/>
    <xf numFmtId="0" fontId="0" fillId="0" borderId="16" xfId="0" applyBorder="1"/>
    <xf numFmtId="0" fontId="0" fillId="0" borderId="6" xfId="0" applyBorder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0">
    <cellStyle name="Обычный" xfId="0" builtinId="0"/>
    <cellStyle name="Обычный 2" xfId="2"/>
    <cellStyle name="Обычный 2 2" xfId="1"/>
    <cellStyle name="Обычный 2 3" xfId="3"/>
    <cellStyle name="Обычный 2 4" xfId="4"/>
    <cellStyle name="Обычный 2 4 2" xfId="5"/>
    <cellStyle name="Обычный 2 4 3" xfId="9"/>
    <cellStyle name="Обычный 2 5" xfId="6"/>
    <cellStyle name="Обычный 2 6" xfId="7"/>
    <cellStyle name="Обычный 2 7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A13" workbookViewId="0">
      <selection activeCell="B14" sqref="B14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0" t="s">
        <v>14</v>
      </c>
      <c r="C1" s="61"/>
      <c r="D1" s="62"/>
      <c r="E1" t="s">
        <v>13</v>
      </c>
      <c r="F1" s="11"/>
      <c r="I1" t="s">
        <v>1</v>
      </c>
      <c r="J1" s="10">
        <v>44985</v>
      </c>
    </row>
    <row r="2" spans="1:10" ht="7.5" customHeight="1" thickBot="1" x14ac:dyDescent="0.3"/>
    <row r="3" spans="1:10" ht="15.75" thickBot="1" x14ac:dyDescent="0.3">
      <c r="A3" s="5" t="s">
        <v>2</v>
      </c>
      <c r="B3" s="6" t="s">
        <v>3</v>
      </c>
      <c r="C3" s="6" t="s">
        <v>15</v>
      </c>
      <c r="D3" s="6" t="s">
        <v>4</v>
      </c>
      <c r="E3" s="6" t="s">
        <v>16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30" x14ac:dyDescent="0.25">
      <c r="A4" s="2" t="s">
        <v>10</v>
      </c>
      <c r="B4" s="40" t="s">
        <v>22</v>
      </c>
      <c r="C4" s="27" t="s">
        <v>26</v>
      </c>
      <c r="D4" s="27" t="s">
        <v>27</v>
      </c>
      <c r="E4" s="47" t="s">
        <v>28</v>
      </c>
      <c r="F4" s="29">
        <v>46.3</v>
      </c>
      <c r="G4" s="29">
        <f>202*0.15+229.7*0.25</f>
        <v>87.724999999999994</v>
      </c>
      <c r="H4" s="29">
        <f>22.5*0.15+6.7*0.25</f>
        <v>5.05</v>
      </c>
      <c r="I4" s="29">
        <f>12.5*0.15+1.1*0.25</f>
        <v>2.15</v>
      </c>
      <c r="J4" s="30">
        <f>0+48.3*0.25</f>
        <v>12.074999999999999</v>
      </c>
    </row>
    <row r="5" spans="1:10" ht="30" x14ac:dyDescent="0.25">
      <c r="A5" s="3"/>
      <c r="B5" s="31" t="s">
        <v>22</v>
      </c>
      <c r="C5" s="34" t="s">
        <v>37</v>
      </c>
      <c r="D5" s="34" t="s">
        <v>38</v>
      </c>
      <c r="E5" s="32">
        <v>10</v>
      </c>
      <c r="F5" s="33">
        <v>4.43</v>
      </c>
      <c r="G5" s="33">
        <f>6*0.2</f>
        <v>1.2000000000000002</v>
      </c>
      <c r="H5" s="33">
        <f>0.35*0.2</f>
        <v>6.9999999999999993E-2</v>
      </c>
      <c r="I5" s="33">
        <f>0.05*0.2</f>
        <v>1.0000000000000002E-2</v>
      </c>
      <c r="J5" s="35">
        <f>0.95*0.2</f>
        <v>0.19</v>
      </c>
    </row>
    <row r="6" spans="1:10" ht="30" x14ac:dyDescent="0.25">
      <c r="A6" s="3"/>
      <c r="B6" s="31" t="s">
        <v>17</v>
      </c>
      <c r="C6" s="34" t="s">
        <v>42</v>
      </c>
      <c r="D6" s="34" t="s">
        <v>43</v>
      </c>
      <c r="E6" s="32">
        <v>75</v>
      </c>
      <c r="F6" s="33">
        <v>31.08</v>
      </c>
      <c r="G6" s="41">
        <f>273/75*75</f>
        <v>273</v>
      </c>
      <c r="H6" s="41">
        <f>10.11/75*75</f>
        <v>10.11</v>
      </c>
      <c r="I6" s="41">
        <f>20.87/75*75</f>
        <v>20.87</v>
      </c>
      <c r="J6" s="42">
        <f>10.64/75*75</f>
        <v>10.64</v>
      </c>
    </row>
    <row r="7" spans="1:10" ht="30" x14ac:dyDescent="0.25">
      <c r="A7" s="3"/>
      <c r="B7" s="31" t="s">
        <v>18</v>
      </c>
      <c r="C7" s="34" t="s">
        <v>44</v>
      </c>
      <c r="D7" s="34" t="s">
        <v>45</v>
      </c>
      <c r="E7" s="32">
        <v>100</v>
      </c>
      <c r="F7" s="52">
        <v>9.9499999999999993</v>
      </c>
      <c r="G7" s="52">
        <f>1398*0.1</f>
        <v>139.80000000000001</v>
      </c>
      <c r="H7" s="52">
        <f>24.34*0.1</f>
        <v>2.4340000000000002</v>
      </c>
      <c r="I7" s="52">
        <f>35.83*0.1</f>
        <v>3.5830000000000002</v>
      </c>
      <c r="J7" s="53">
        <f>244.56*0.1</f>
        <v>24.456000000000003</v>
      </c>
    </row>
    <row r="8" spans="1:10" ht="30" x14ac:dyDescent="0.25">
      <c r="A8" s="3"/>
      <c r="B8" s="31" t="s">
        <v>25</v>
      </c>
      <c r="C8" s="34" t="s">
        <v>48</v>
      </c>
      <c r="D8" s="34" t="s">
        <v>49</v>
      </c>
      <c r="E8" s="32" t="s">
        <v>50</v>
      </c>
      <c r="F8" s="33">
        <v>4.43</v>
      </c>
      <c r="G8" s="33">
        <v>62</v>
      </c>
      <c r="H8" s="33">
        <v>0.13</v>
      </c>
      <c r="I8" s="33">
        <v>0.02</v>
      </c>
      <c r="J8" s="35">
        <v>15.2</v>
      </c>
    </row>
    <row r="9" spans="1:10" ht="15.75" thickBot="1" x14ac:dyDescent="0.3">
      <c r="A9" s="3"/>
      <c r="B9" s="36" t="s">
        <v>19</v>
      </c>
      <c r="C9" s="37" t="s">
        <v>23</v>
      </c>
      <c r="D9" s="37" t="s">
        <v>20</v>
      </c>
      <c r="E9" s="38">
        <v>25</v>
      </c>
      <c r="F9" s="39">
        <v>0.96</v>
      </c>
      <c r="G9" s="39">
        <f>229.7*0.25</f>
        <v>57.424999999999997</v>
      </c>
      <c r="H9" s="45">
        <f>6.7*0.25</f>
        <v>1.675</v>
      </c>
      <c r="I9" s="45">
        <f>1.1*0.25</f>
        <v>0.27500000000000002</v>
      </c>
      <c r="J9" s="46">
        <f>48.3*0.25</f>
        <v>12.074999999999999</v>
      </c>
    </row>
    <row r="10" spans="1:10" ht="15.75" thickBot="1" x14ac:dyDescent="0.3">
      <c r="A10" s="3"/>
      <c r="B10" s="55"/>
      <c r="C10" s="56"/>
      <c r="D10" s="56"/>
      <c r="E10" s="56"/>
      <c r="F10" s="56"/>
      <c r="G10" s="56"/>
      <c r="H10" s="56"/>
      <c r="I10" s="56"/>
      <c r="J10" s="57"/>
    </row>
    <row r="11" spans="1:10" x14ac:dyDescent="0.25">
      <c r="A11" s="2" t="s">
        <v>11</v>
      </c>
      <c r="B11" s="21"/>
      <c r="C11" s="22"/>
      <c r="D11" s="22"/>
      <c r="E11" s="23"/>
      <c r="F11" s="24"/>
      <c r="G11" s="24"/>
      <c r="H11" s="25"/>
      <c r="I11" s="25"/>
      <c r="J11" s="26"/>
    </row>
    <row r="12" spans="1:10" x14ac:dyDescent="0.25">
      <c r="A12" s="3"/>
      <c r="B12" s="20"/>
      <c r="C12" s="1"/>
      <c r="D12" s="17"/>
      <c r="E12" s="8"/>
      <c r="F12" s="12"/>
      <c r="G12" s="8"/>
      <c r="H12" s="8"/>
      <c r="I12" s="8"/>
      <c r="J12" s="9"/>
    </row>
    <row r="13" spans="1:10" ht="15.75" thickBot="1" x14ac:dyDescent="0.3">
      <c r="A13" s="4"/>
      <c r="B13" s="19"/>
      <c r="C13" s="13"/>
      <c r="D13" s="18"/>
      <c r="E13" s="14"/>
      <c r="F13" s="15"/>
      <c r="G13" s="14"/>
      <c r="H13" s="14"/>
      <c r="I13" s="14"/>
      <c r="J13" s="16"/>
    </row>
    <row r="14" spans="1:10" ht="30" x14ac:dyDescent="0.25">
      <c r="A14" s="3" t="s">
        <v>12</v>
      </c>
      <c r="B14" s="43" t="s">
        <v>22</v>
      </c>
      <c r="C14" s="44" t="s">
        <v>37</v>
      </c>
      <c r="D14" s="44" t="s">
        <v>38</v>
      </c>
      <c r="E14" s="28">
        <v>10</v>
      </c>
      <c r="F14" s="29">
        <v>4.43</v>
      </c>
      <c r="G14" s="29">
        <f>6*0.2</f>
        <v>1.2000000000000002</v>
      </c>
      <c r="H14" s="29">
        <f>0.35*0.2</f>
        <v>6.9999999999999993E-2</v>
      </c>
      <c r="I14" s="29">
        <f>0.05*0.2</f>
        <v>1.0000000000000002E-2</v>
      </c>
      <c r="J14" s="30">
        <f>0.95*0.2</f>
        <v>0.19</v>
      </c>
    </row>
    <row r="15" spans="1:10" ht="30" x14ac:dyDescent="0.25">
      <c r="A15" s="3"/>
      <c r="B15" s="31" t="s">
        <v>21</v>
      </c>
      <c r="C15" s="34" t="s">
        <v>29</v>
      </c>
      <c r="D15" s="34" t="s">
        <v>30</v>
      </c>
      <c r="E15" s="32" t="s">
        <v>31</v>
      </c>
      <c r="F15" s="33">
        <v>12.24</v>
      </c>
      <c r="G15" s="33">
        <f>359*0.25+162*0.1</f>
        <v>105.95</v>
      </c>
      <c r="H15" s="33">
        <f>7.06*0.25+2.6*0.1</f>
        <v>2.0249999999999999</v>
      </c>
      <c r="I15" s="33">
        <f>19.8*0.25+15*0.1</f>
        <v>6.45</v>
      </c>
      <c r="J15" s="35">
        <f>31.61*0.25+3.6*0.1</f>
        <v>8.2624999999999993</v>
      </c>
    </row>
    <row r="16" spans="1:10" ht="30" x14ac:dyDescent="0.25">
      <c r="A16" s="3"/>
      <c r="B16" s="31" t="s">
        <v>17</v>
      </c>
      <c r="C16" s="34" t="s">
        <v>46</v>
      </c>
      <c r="D16" s="34" t="s">
        <v>47</v>
      </c>
      <c r="E16" s="32">
        <v>50</v>
      </c>
      <c r="F16" s="33">
        <v>38.21</v>
      </c>
      <c r="G16" s="41">
        <f>129.15*1</f>
        <v>129.15</v>
      </c>
      <c r="H16" s="41">
        <f>17.2*1</f>
        <v>17.2</v>
      </c>
      <c r="I16" s="41">
        <f>3.8*1</f>
        <v>3.8</v>
      </c>
      <c r="J16" s="42">
        <f>6.6*1</f>
        <v>6.6</v>
      </c>
    </row>
    <row r="17" spans="1:10" ht="30" x14ac:dyDescent="0.25">
      <c r="A17" s="3"/>
      <c r="B17" s="31" t="s">
        <v>18</v>
      </c>
      <c r="C17" s="34" t="s">
        <v>32</v>
      </c>
      <c r="D17" s="34" t="s">
        <v>33</v>
      </c>
      <c r="E17" s="32">
        <v>110</v>
      </c>
      <c r="F17" s="33">
        <v>13.15</v>
      </c>
      <c r="G17" s="49">
        <f>89.4*1.1</f>
        <v>98.340000000000018</v>
      </c>
      <c r="H17" s="49">
        <f>1.7*1.1</f>
        <v>1.87</v>
      </c>
      <c r="I17" s="49">
        <f>3.5*1.1</f>
        <v>3.8500000000000005</v>
      </c>
      <c r="J17" s="50">
        <f>12.8*1.1</f>
        <v>14.080000000000002</v>
      </c>
    </row>
    <row r="18" spans="1:10" ht="45" x14ac:dyDescent="0.25">
      <c r="A18" s="3"/>
      <c r="B18" s="31" t="s">
        <v>34</v>
      </c>
      <c r="C18" s="34" t="s">
        <v>39</v>
      </c>
      <c r="D18" s="34" t="s">
        <v>40</v>
      </c>
      <c r="E18" s="32">
        <v>200</v>
      </c>
      <c r="F18" s="33">
        <v>6.32</v>
      </c>
      <c r="G18" s="33">
        <v>132.80000000000001</v>
      </c>
      <c r="H18" s="33">
        <v>0.66</v>
      </c>
      <c r="I18" s="33">
        <v>0.09</v>
      </c>
      <c r="J18" s="35">
        <v>32.01</v>
      </c>
    </row>
    <row r="19" spans="1:10" ht="30" x14ac:dyDescent="0.25">
      <c r="A19" s="3"/>
      <c r="B19" s="31" t="s">
        <v>24</v>
      </c>
      <c r="C19" s="48" t="s">
        <v>35</v>
      </c>
      <c r="D19" s="51" t="s">
        <v>36</v>
      </c>
      <c r="E19" s="32">
        <v>50</v>
      </c>
      <c r="F19" s="33">
        <v>21.59</v>
      </c>
      <c r="G19" s="52">
        <f>192.8/90*50</f>
        <v>107.11111111111111</v>
      </c>
      <c r="H19" s="41">
        <f>2.9/9*5</f>
        <v>1.6111111111111109</v>
      </c>
      <c r="I19" s="41">
        <f>7.6/9*5</f>
        <v>4.2222222222222223</v>
      </c>
      <c r="J19" s="42">
        <f>28.3/9*5</f>
        <v>15.722222222222221</v>
      </c>
    </row>
    <row r="20" spans="1:10" ht="30.75" thickBot="1" x14ac:dyDescent="0.3">
      <c r="A20" s="3"/>
      <c r="B20" s="36" t="s">
        <v>19</v>
      </c>
      <c r="C20" s="37" t="s">
        <v>41</v>
      </c>
      <c r="D20" s="37" t="s">
        <v>20</v>
      </c>
      <c r="E20" s="38">
        <v>31.5</v>
      </c>
      <c r="F20" s="39">
        <v>1.21</v>
      </c>
      <c r="G20" s="39">
        <f>229.7*0.315</f>
        <v>72.355499999999992</v>
      </c>
      <c r="H20" s="45">
        <f>6.7*0.315</f>
        <v>2.1105</v>
      </c>
      <c r="I20" s="45">
        <f>1.1*0.315</f>
        <v>0.34650000000000003</v>
      </c>
      <c r="J20" s="46">
        <f>48.3*0.315</f>
        <v>15.214499999999999</v>
      </c>
    </row>
    <row r="21" spans="1:10" x14ac:dyDescent="0.25">
      <c r="A21" s="3"/>
      <c r="B21" s="58"/>
      <c r="C21" s="54"/>
      <c r="D21" s="54"/>
      <c r="E21" s="54"/>
      <c r="F21" s="54"/>
      <c r="G21" s="54"/>
      <c r="H21" s="54"/>
      <c r="I21" s="54"/>
      <c r="J21" s="59"/>
    </row>
    <row r="22" spans="1:10" ht="15.75" thickBot="1" x14ac:dyDescent="0.3">
      <c r="A22" s="4"/>
      <c r="B22" s="55"/>
      <c r="C22" s="56"/>
      <c r="D22" s="56"/>
      <c r="E22" s="56"/>
      <c r="F22" s="56"/>
      <c r="G22" s="56"/>
      <c r="H22" s="56"/>
      <c r="I22" s="56"/>
      <c r="J22" s="5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2023-02-27T09:55:56Z</dcterms:modified>
</cp:coreProperties>
</file>